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6"/>
  </bookViews>
  <sheets>
    <sheet name="Data" sheetId="1" state="hidden" r:id="rId1"/>
    <sheet name="Брезник" sheetId="2" r:id="rId2"/>
    <sheet name="Перник" sheetId="3" r:id="rId3"/>
    <sheet name="Трън" sheetId="4" r:id="rId4"/>
    <sheet name="Земен" sheetId="5" r:id="rId5"/>
    <sheet name="Радомир" sheetId="6" r:id="rId6"/>
    <sheet name="Ковачевци" sheetId="7" r:id="rId7"/>
    <sheet name="Data1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<sst xmlns="http://schemas.openxmlformats.org/spreadsheetml/2006/main" count="834" uniqueCount="254">
  <si>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</si>
  <si>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</si>
  <si>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</si>
  <si>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</si>
  <si>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</si>
  <si>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</si>
  <si>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</si>
  <si>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</si>
  <si>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</si>
  <si>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</si>
  <si>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</si>
  <si>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</si>
  <si>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</si>
  <si>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</si>
  <si>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</si>
  <si>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</si>
  <si>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</si>
  <si>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</si>
  <si>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</si>
  <si>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</si>
  <si>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</si>
  <si>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</si>
  <si>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</si>
  <si>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</si>
  <si>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</si>
  <si>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</si>
  <si>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</si>
  <si>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</si>
  <si>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</si>
  <si>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</si>
  <si>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</si>
  <si>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</si>
  <si>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</si>
  <si>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</si>
  <si>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</si>
  <si>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</si>
  <si>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</si>
  <si>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</si>
  <si>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</si>
  <si>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</si>
  <si>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</si>
  <si>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</si>
  <si>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</si>
  <si>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</si>
  <si>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</si>
  <si>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</si>
  <si>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</si>
  <si>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</si>
  <si>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</si>
  <si>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</si>
  <si>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</si>
  <si>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</si>
  <si>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</si>
  <si>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</si>
  <si>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</si>
  <si>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</si>
  <si>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</si>
  <si>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</si>
  <si>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</si>
  <si>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</si>
  <si>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</si>
  <si>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</si>
  <si>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</si>
  <si>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</si>
  <si>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</si>
  <si>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</si>
  <si>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</si>
  <si>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</si>
  <si>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</si>
  <si>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</si>
  <si>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</si>
  <si>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</si>
  <si>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</si>
  <si>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</si>
  <si>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</si>
  <si>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</si>
  <si>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</si>
  <si>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</si>
  <si>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</si>
  <si>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</si>
  <si>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</si>
  <si>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</si>
  <si>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</si>
  <si>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</si>
  <si>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</si>
  <si>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</si>
  <si>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</si>
  <si>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</si>
  <si>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</si>
  <si>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</si>
  <si>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</si>
  <si>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</si>
  <si>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</si>
  <si>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</si>
  <si>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</si>
  <si>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</si>
  <si>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</si>
  <si>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</si>
  <si>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</si>
  <si>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</si>
  <si>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</si>
  <si>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</si>
  <si>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</si>
  <si>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</si>
  <si>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</si>
  <si>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</si>
  <si>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</si>
  <si>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</si>
  <si>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</si>
  <si>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</si>
  <si>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</si>
  <si>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</si>
  <si>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</si>
  <si>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</si>
  <si>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</si>
  <si>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</si>
  <si>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</si>
  <si>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</si>
  <si>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</si>
  <si>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</si>
  <si>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</si>
  <si>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>(дд/мм/ггггг)</t>
  </si>
  <si>
    <t xml:space="preserve">Подпис: </t>
  </si>
  <si>
    <t>Община Брезник</t>
  </si>
  <si>
    <t>п.к: 2360</t>
  </si>
  <si>
    <t>гр. Брезник</t>
  </si>
  <si>
    <t>ЕИК: 000386559</t>
  </si>
  <si>
    <t>Адм. Област: Перник</t>
  </si>
  <si>
    <t>ул. "Елена Георгиева"</t>
  </si>
  <si>
    <t>№ 16</t>
  </si>
  <si>
    <t>Васил Узунов - Кмет на Община Брезник</t>
  </si>
  <si>
    <t>Лилия Чернева - мл. експерт "Евроинтеграция и инвестиции"</t>
  </si>
  <si>
    <t>тел. 07751/24-34</t>
  </si>
  <si>
    <t>тел. 07751/25-14</t>
  </si>
  <si>
    <t>E-mail:  obshtina_breznik@abv.bg</t>
  </si>
  <si>
    <t>E-mail:  lilia_cherneva@abv.bg</t>
  </si>
  <si>
    <t>Краткосрочна и дългосрочна програма за насърчаване използването на енергията от възобновяеми източници и биогорива на територията на Община Брезник 2017-2020 и 2017-2027г.</t>
  </si>
  <si>
    <t>2018г.</t>
  </si>
  <si>
    <t>ФП-с. Кошарево</t>
  </si>
  <si>
    <t>Ф. централа гр. Брезник</t>
  </si>
  <si>
    <t>Ф. система с. Режанци</t>
  </si>
  <si>
    <t>Ф. система с. Конска</t>
  </si>
  <si>
    <t>2008г.</t>
  </si>
  <si>
    <t>Електрическа енергия</t>
  </si>
  <si>
    <t>2010г.</t>
  </si>
  <si>
    <t>2011г.</t>
  </si>
  <si>
    <t>2012г.</t>
  </si>
  <si>
    <t>за изпълнние на Общинска програма за насърчаване използването на енергия от възобновяеми източници и биогорива (ОПНИЕВИБГ) на община Брезник</t>
  </si>
  <si>
    <t>Дата: 13.02.2019г.</t>
  </si>
  <si>
    <t>Васил Узунов - Кмет</t>
  </si>
  <si>
    <t>Община Община Трън</t>
  </si>
  <si>
    <t>п.к: 2460</t>
  </si>
  <si>
    <t>ЕИК: 000386790</t>
  </si>
  <si>
    <t>Адм. област: Перник</t>
  </si>
  <si>
    <t>гр. Трън</t>
  </si>
  <si>
    <t>п.к:  2460</t>
  </si>
  <si>
    <t>пл."Владо Тричков"</t>
  </si>
  <si>
    <t>№ 1.</t>
  </si>
  <si>
    <t>Цветислава Цветкова - Кмет на Община Трън</t>
  </si>
  <si>
    <t>тел./GSM……………………………….</t>
  </si>
  <si>
    <t>E-mail:……………………………………………………</t>
  </si>
  <si>
    <t>Милена Паракосова- главен сксперт "ОС"</t>
  </si>
  <si>
    <t>GSM: 0879865217</t>
  </si>
  <si>
    <t>E-mail: m.parakosova@mail.bg</t>
  </si>
  <si>
    <t>краткосрочна/дългосрочна ПДУЕР но Община Трън  2014-2020г.</t>
  </si>
  <si>
    <t>Дата :</t>
  </si>
  <si>
    <t>/ Цветислава Цветкова /</t>
  </si>
  <si>
    <t>за изпълнние на Общинска програма за насърчаване използването на енергия от възобновяеми източници и биогорива (ОПНИЕВИБГ) на община Трън</t>
  </si>
  <si>
    <t>за изпълнние на Общинска програма за насърчаване използването на енергия от възобновяеми източници и биогорива (ОПНИЕВИБГ) на община Ковачевци</t>
  </si>
  <si>
    <t>Община Ковачевци</t>
  </si>
  <si>
    <t>п.к: 2450</t>
  </si>
  <si>
    <t>ЕИК: 000386694</t>
  </si>
  <si>
    <t>гр./с Ковачевци</t>
  </si>
  <si>
    <t>ул…………………………………………………………….</t>
  </si>
  <si>
    <t>№……….</t>
  </si>
  <si>
    <r>
      <rPr>
        <sz val="11"/>
        <color theme="1"/>
        <rFont val="Calibri"/>
        <family val="2"/>
      </rPr>
      <t xml:space="preserve">                                              Любомир Цветков</t>
    </r>
  </si>
  <si>
    <t>тел./GSM 0884705030</t>
  </si>
  <si>
    <t>краткосрочна/дългосрочна ОПНИЕВИБГ на община………………………………………..  20…20…..г.</t>
  </si>
  <si>
    <t>2018 г.</t>
  </si>
  <si>
    <t xml:space="preserve">Васил Станимиров </t>
  </si>
  <si>
    <t>за изпълнние на Общинска програма за насърчаване използването на енергия от възобновяеми източници и биогорива (ОПНИЕВИБГ) на община Перник</t>
  </si>
  <si>
    <t>Община Перник</t>
  </si>
  <si>
    <t>п.к: 2300</t>
  </si>
  <si>
    <t>ЕИК: 000386751</t>
  </si>
  <si>
    <t>гр. Перник</t>
  </si>
  <si>
    <t>п.к:2300</t>
  </si>
  <si>
    <t xml:space="preserve">пл. Св. Иван Рилски </t>
  </si>
  <si>
    <t>№ 1А</t>
  </si>
  <si>
    <r>
      <rPr>
        <sz val="11"/>
        <color theme="1"/>
        <rFont val="Calibri"/>
        <family val="2"/>
      </rPr>
      <t>Д-р.Вяра Церовска - кмет /</t>
    </r>
    <r>
      <rPr>
        <sz val="8"/>
        <color indexed="8"/>
        <rFont val="Calibri"/>
        <family val="2"/>
      </rPr>
      <t>име,фамилия,длъжност/</t>
    </r>
  </si>
  <si>
    <t>тел./GSM 076/60 29 33</t>
  </si>
  <si>
    <t xml:space="preserve">E-mail: obshtina@pernik.bg </t>
  </si>
  <si>
    <t xml:space="preserve">Марио Попов -  ст. експерт в отдел Строителство и инфраструктура  </t>
  </si>
  <si>
    <t>тел./GSM 0884077132</t>
  </si>
  <si>
    <t>E-mail: m.popov-si-pernik@abv.bg</t>
  </si>
  <si>
    <t>краткосрочна/дългосрочна ОПНИЕВИБГ на община Перник  2012 - 2020г.</t>
  </si>
  <si>
    <t xml:space="preserve">201518,60 лв.без ДДС </t>
  </si>
  <si>
    <t>В сградата на община Перник и област Перник е изградена фотоволтаична система с мощност 30kW ; 30kW ; 15kW , но не са въведена в експлотация.</t>
  </si>
  <si>
    <t>Изградени три броя слънчеви фотоволтаични системи, монтирани на покрива на сградата.</t>
  </si>
  <si>
    <t>ОП "Региони в растеж" 2014 - 2020</t>
  </si>
  <si>
    <t>Фотоволтаичните системи са изградени, но не са въведи в експлотация.</t>
  </si>
  <si>
    <t>(12/02/2019г.)</t>
  </si>
  <si>
    <t>/Д-р. Вяра Церовска/</t>
  </si>
  <si>
    <t>за изпълнние на Общинска програма за насърчаване използването на енергия от възобновяеми източници и биогорива (ОПНИЕВИБГ) на община Земен</t>
  </si>
  <si>
    <t>Община Земен</t>
  </si>
  <si>
    <t>п.к: хххх</t>
  </si>
  <si>
    <t>ЕИК: 000386662</t>
  </si>
  <si>
    <t>Адм. област:Перник</t>
  </si>
  <si>
    <t>гр./с Земен</t>
  </si>
  <si>
    <t>№3</t>
  </si>
  <si>
    <t>Димитър Сотиров - Кмет</t>
  </si>
  <si>
    <t>тел./GSM077412494</t>
  </si>
  <si>
    <t>obshtina_zemen@abv.bg</t>
  </si>
  <si>
    <t>Димитър Боянов - зам. кмет.</t>
  </si>
  <si>
    <t>тел./GSM077412494/14</t>
  </si>
  <si>
    <t>E-mail:obshtina_zemen@abv.bg</t>
  </si>
  <si>
    <t>20…... г.</t>
  </si>
  <si>
    <t>Дата :05.02.2019г.</t>
  </si>
  <si>
    <t>/Димитър Сотиров Кмет./</t>
  </si>
  <si>
    <t>ул. "Христо Ботев"</t>
  </si>
  <si>
    <t>за изпълнние на Общинска програма за насърчаване използването на енергия от възобновяеми източници и биогорива (ОПНИЕВИБГ) на община Радомир</t>
  </si>
  <si>
    <t>Община Радомир</t>
  </si>
  <si>
    <t>п.к: 2400</t>
  </si>
  <si>
    <t>ЕИК: 000386776</t>
  </si>
  <si>
    <t>гр. Радомир</t>
  </si>
  <si>
    <t>пл. Свобода</t>
  </si>
  <si>
    <t>№ 20</t>
  </si>
  <si>
    <r>
      <rPr>
        <sz val="11"/>
        <color theme="1"/>
        <rFont val="Calibri"/>
        <family val="2"/>
      </rPr>
      <t xml:space="preserve">Пламен Алексиев - Кмет </t>
    </r>
  </si>
  <si>
    <t>тел./GSM 0886 38 32 32</t>
  </si>
  <si>
    <t>E-mail: p.aleksiev@radomir.bg</t>
  </si>
  <si>
    <r>
      <t xml:space="preserve">Димитър Димитров - зам. кмет </t>
    </r>
  </si>
  <si>
    <t>тел./GSM 0884 37 36 37</t>
  </si>
  <si>
    <t>E-mail: d.dimitrov@radomir.bg</t>
  </si>
  <si>
    <t xml:space="preserve">краткосрочна ОПНИЕВИБГ на община Радомир </t>
  </si>
  <si>
    <t>Фотоволтаична централа - с. Поцърненци, Община Радомир</t>
  </si>
  <si>
    <t>април 2016 септември 2016</t>
  </si>
  <si>
    <t>Електрическа</t>
  </si>
  <si>
    <t>Фотоволтаична централа - гр. Радомир</t>
  </si>
  <si>
    <t>Фотоволтаична централа - с. Бобораци</t>
  </si>
  <si>
    <t>март 2016 юли 2016</t>
  </si>
  <si>
    <t>Фотоволтаична централа - сграда "Дарак"</t>
  </si>
  <si>
    <t>1. Подобряване на общинския капацитет в сферата на ЕЕ и ВЕИ. Специализирани обучения на общински експерти</t>
  </si>
  <si>
    <t>Ще се подобри управлението на енергията на територията на Общината. Щв се създадат предпоставки за създаване на ПЧП между общината и частни предприемачи</t>
  </si>
  <si>
    <t>Собствено финансиране. Структурни фондове на ЕС</t>
  </si>
  <si>
    <t>Планирана дейност</t>
  </si>
  <si>
    <t>2. Обучение на представителите на сектора на инвестиционното проектиране и на собствениците и инвеститорите по проектиране / изграждане / стопанисване и управление на нискоенергийни сгради и възобновяеми енергийни източници.</t>
  </si>
  <si>
    <t>Укрепване на капацитета за проектиране и интегриране на ВЕИ. Увеличаване на обществения интерес в областта на ВЕИ</t>
  </si>
  <si>
    <t xml:space="preserve">3.ПОВИШАВАНЕ НА ЕНЕРГИЙНАТА ЕФЕКТИВНОСТ НА АДМИНИСТРАТИВНАТА СГРАДА НА ОБЩИНА РАДОМИР ЧРЕЗ ВЪВЕЖДАНЕ НА СИСТЕМА ЗА ПОДПОМАГАНЕ НА ОТОПЛЕНИЕ ТО И ОХЛАЖДАНЕ НА БАЗА ИЗПОЛЗВАНЕ НА ВЪЗОБНОВЯЕМИ ЕНЕРГИЙНИ ИЗТОЧНИЦИ </t>
  </si>
  <si>
    <t>Икономии на енергия за отопление и охлаждане. Намаляване на вредни емисии черз използване на възобновяеми източници на енергия</t>
  </si>
  <si>
    <t>ФИНАНСОВ МЕХАНИЗЪМ НА ЕВРОПЕЙСКОТО ИКОНОМИЧЕСКО ПРОСТРАНСТВО 2014 – 2021</t>
  </si>
  <si>
    <t>4.ПОВИШАВАНЕ НА ЕНЕРГИЙНАТА ЕФЕКТИВНОСТ НА  ДОМ ЗА СТАРИ ХОРА „Св. ИВАН РИЛСКИ”  ЧРЕЗ ВЪВЕЖДАНЕ НА СИСТЕМА ЗА ОТОПЛЕНИЕ И ОХЛАЖДАНЕ НА БАЗА ИЗПОЛЗВАНЕ НА ВЪЗОБНОВЯЕМИ ЕНЕРГИЙНИ ИЗТОЧНИЦИ</t>
  </si>
  <si>
    <t>Оползотворяване на геотермалния ресурс на находище на минерална вода с. Долни Раковец, Община Радомир, стопанисвано от Община Радомир със заповед на Министъра на околната среда и водите.</t>
  </si>
  <si>
    <t>Частни инвеститори. ПЧП</t>
  </si>
  <si>
    <t>15.03.2019 г.</t>
  </si>
  <si>
    <t>ПЛАМЕН АЛЕКСИЕВ - КМЕТ НА ОБЩИНА РАДОМИР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</si>
</sst>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b/>
      <sz val="11"/>
      <color indexed="8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3" fontId="7" fillId="36" borderId="12" xfId="51" applyNumberFormat="1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left" vertical="center"/>
    </xf>
    <xf numFmtId="0" fontId="0" fillId="38" borderId="18" xfId="0" applyFill="1" applyBorder="1" applyAlignment="1">
      <alignment horizontal="left" vertical="center"/>
    </xf>
    <xf numFmtId="0" fontId="0" fillId="38" borderId="16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39" borderId="12" xfId="0" applyFill="1" applyBorder="1" applyAlignment="1">
      <alignment/>
    </xf>
    <xf numFmtId="0" fontId="10" fillId="0" borderId="0" xfId="0" applyFont="1" applyAlignment="1">
      <alignment/>
    </xf>
    <xf numFmtId="2" fontId="3" fillId="34" borderId="12" xfId="3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80" fontId="2" fillId="0" borderId="0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0" fillId="37" borderId="12" xfId="0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47" fillId="40" borderId="17" xfId="0" applyFont="1" applyFill="1" applyBorder="1" applyAlignment="1">
      <alignment horizontal="left" vertical="center" wrapText="1"/>
    </xf>
    <xf numFmtId="0" fontId="47" fillId="40" borderId="18" xfId="0" applyFont="1" applyFill="1" applyBorder="1" applyAlignment="1">
      <alignment horizontal="left" vertical="center" wrapText="1"/>
    </xf>
    <xf numFmtId="0" fontId="47" fillId="40" borderId="20" xfId="0" applyFont="1" applyFill="1" applyBorder="1" applyAlignment="1">
      <alignment horizontal="left" vertical="center" wrapText="1"/>
    </xf>
    <xf numFmtId="0" fontId="0" fillId="40" borderId="12" xfId="0" applyFill="1" applyBorder="1" applyAlignment="1">
      <alignment horizontal="center" vertical="center" wrapText="1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47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7" fillId="41" borderId="12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7" fillId="40" borderId="1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42" borderId="14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48" fillId="0" borderId="12" xfId="69" applyBorder="1" applyAlignment="1" applyProtection="1">
      <alignment horizontal="left"/>
      <protection/>
    </xf>
    <xf numFmtId="0" fontId="13" fillId="0" borderId="12" xfId="0" applyFont="1" applyBorder="1" applyAlignment="1">
      <alignment horizontal="left"/>
    </xf>
    <xf numFmtId="0" fontId="10" fillId="36" borderId="12" xfId="0" applyFont="1" applyFill="1" applyBorder="1" applyAlignment="1">
      <alignment horizontal="center" vertical="center" wrapText="1"/>
    </xf>
    <xf numFmtId="0" fontId="0" fillId="43" borderId="12" xfId="0" applyFill="1" applyBorder="1" applyAlignment="1">
      <alignment horizontal="center" vertical="center" wrapText="1"/>
    </xf>
    <xf numFmtId="0" fontId="10" fillId="43" borderId="17" xfId="0" applyFont="1" applyFill="1" applyBorder="1" applyAlignment="1">
      <alignment horizontal="left" vertical="center" wrapText="1"/>
    </xf>
    <xf numFmtId="0" fontId="10" fillId="43" borderId="18" xfId="0" applyFont="1" applyFill="1" applyBorder="1" applyAlignment="1">
      <alignment horizontal="left" vertical="center" wrapText="1"/>
    </xf>
    <xf numFmtId="0" fontId="10" fillId="43" borderId="20" xfId="0" applyFont="1" applyFill="1" applyBorder="1" applyAlignment="1">
      <alignment horizontal="left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45" borderId="12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10" fillId="46" borderId="12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37" borderId="12" xfId="38" applyFont="1" applyFill="1" applyBorder="1" applyAlignment="1">
      <alignment horizontal="center" vertical="center" wrapText="1"/>
    </xf>
    <xf numFmtId="0" fontId="2" fillId="37" borderId="12" xfId="38" applyFont="1" applyFill="1" applyBorder="1" applyAlignment="1">
      <alignment/>
    </xf>
    <xf numFmtId="0" fontId="3" fillId="37" borderId="12" xfId="38" applyFont="1" applyFill="1" applyBorder="1" applyAlignment="1">
      <alignment horizontal="center" vertical="center"/>
    </xf>
    <xf numFmtId="2" fontId="3" fillId="37" borderId="12" xfId="38" applyNumberFormat="1" applyFont="1" applyFill="1" applyBorder="1" applyAlignment="1">
      <alignment horizontal="center" vertical="center" wrapText="1"/>
    </xf>
    <xf numFmtId="2" fontId="3" fillId="37" borderId="12" xfId="38" applyNumberFormat="1" applyFont="1" applyFill="1" applyBorder="1" applyAlignment="1">
      <alignment horizontal="center" vertical="center" wrapText="1"/>
    </xf>
    <xf numFmtId="0" fontId="7" fillId="36" borderId="12" xfId="51" applyFont="1" applyFill="1" applyBorder="1" applyAlignment="1">
      <alignment horizontal="center" vertical="center" wrapText="1"/>
    </xf>
    <xf numFmtId="1" fontId="7" fillId="36" borderId="12" xfId="51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39" borderId="12" xfId="0" applyFont="1" applyFill="1" applyBorder="1" applyAlignment="1">
      <alignment/>
    </xf>
    <xf numFmtId="0" fontId="45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/knaydenov/Local%20Settings/Temporary%20Internet%20Files/Content.IE5/SK4KWQ6B/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Desktop\&#1040;&#1059;&#1045;&#1056;%20-&#1095;&#1083;.12\&#1058;&#1088;&#1098;&#1085;\Forma_ZEVI_new_final%20&#1058;&#1056;&#1066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Desktop\&#1040;&#1059;&#1045;&#1056;%20-&#1095;&#1083;.12\&#1050;&#1086;&#1074;&#1072;&#1095;&#1077;&#1074;&#1094;&#1080;\&#1050;&#1086;&#1087;&#1080;&#1077;%20&#1085;&#1072;%20Forma_ZEVI_new_final%20Kovachevts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AppData\Local\Temp\_AO0924\{F4E2EEC6-AC13-44AB-B6FD-575CABE43DCC}\Forma_ZEVI_new_final%20-%20&#1087;&#1088;&#1077;&#1076;&#1072;&#1076;&#1077;&#1085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\AppData\Local\Temp\_AO0924\{24F8F8A6-1BB6-4CD4-8627-1DFF49A10593}\Forma_ZEVI_new_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x\AppData\Local\Temp\_AO0912\{490B0D47-C6DE-4306-A73F-BF5F819230C1}\Forma_ZEVI_new_final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тчет ЗЕВИ"/>
      <sheetName val="Data1"/>
    </sheetNames>
    <sheetDataSet>
      <sheetData sheetId="0">
        <row r="21">
          <cell r="A21" t="str">
            <v>Кафяви въглища</v>
          </cell>
          <cell r="B21">
            <v>2.917</v>
          </cell>
          <cell r="C21">
            <v>0.334</v>
          </cell>
        </row>
        <row r="22">
          <cell r="A22" t="str">
            <v>Черни/Антрацитни въглища</v>
          </cell>
          <cell r="B22">
            <v>4.778</v>
          </cell>
          <cell r="C22">
            <v>0.346</v>
          </cell>
        </row>
        <row r="23">
          <cell r="A23" t="str">
            <v>Лигнитни въглища</v>
          </cell>
          <cell r="B23">
            <v>3.611</v>
          </cell>
          <cell r="C23">
            <v>0.356</v>
          </cell>
        </row>
        <row r="24">
          <cell r="A24" t="str">
            <v>Брикети</v>
          </cell>
          <cell r="B24">
            <v>5.555</v>
          </cell>
          <cell r="C24">
            <v>0.324</v>
          </cell>
        </row>
        <row r="25">
          <cell r="A25" t="str">
            <v>Въглища от внос</v>
          </cell>
          <cell r="B25">
            <v>7.083</v>
          </cell>
          <cell r="C25">
            <v>0.334</v>
          </cell>
        </row>
        <row r="26">
          <cell r="A26" t="str">
            <v>Кокс</v>
          </cell>
          <cell r="B26">
            <v>7.166</v>
          </cell>
          <cell r="C26">
            <v>0.481</v>
          </cell>
        </row>
        <row r="27">
          <cell r="A27" t="str">
            <v>Газьол</v>
          </cell>
          <cell r="B27">
            <v>11.569</v>
          </cell>
          <cell r="C27">
            <v>0.263</v>
          </cell>
        </row>
        <row r="28">
          <cell r="A28" t="str">
            <v>Мазут</v>
          </cell>
          <cell r="B28">
            <v>11.111</v>
          </cell>
          <cell r="C28">
            <v>0.276</v>
          </cell>
        </row>
        <row r="29">
          <cell r="A29" t="str">
            <v>Газ пропан бутан</v>
          </cell>
          <cell r="B29">
            <v>12.777</v>
          </cell>
          <cell r="C29">
            <v>0.225</v>
          </cell>
        </row>
        <row r="30">
          <cell r="A30" t="str">
            <v>Природен газ</v>
          </cell>
          <cell r="B30">
            <v>9.035</v>
          </cell>
          <cell r="C30">
            <v>0.202</v>
          </cell>
        </row>
        <row r="31">
          <cell r="A31" t="str">
            <v>-</v>
          </cell>
          <cell r="B31">
            <v>0</v>
          </cell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bshtina_zemen@abv.b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80</v>
      </c>
      <c r="B2" s="39"/>
      <c r="C2" s="38" t="s">
        <v>81</v>
      </c>
      <c r="D2" s="40"/>
      <c r="E2" s="40" t="s">
        <v>82</v>
      </c>
      <c r="F2" s="41" t="s">
        <v>83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84</v>
      </c>
      <c r="C3" s="38" t="s">
        <v>85</v>
      </c>
      <c r="D3" s="40"/>
      <c r="E3" s="40" t="s">
        <v>86</v>
      </c>
      <c r="F3" s="41" t="s">
        <v>87</v>
      </c>
      <c r="G3" s="44"/>
      <c r="O3" s="43"/>
      <c r="P3" s="43"/>
      <c r="Q3" s="43"/>
      <c r="R3" s="43"/>
    </row>
    <row r="4" spans="1:18" ht="12.75">
      <c r="A4" s="38" t="s">
        <v>88</v>
      </c>
      <c r="C4" s="38" t="s">
        <v>89</v>
      </c>
      <c r="D4" s="40"/>
      <c r="E4" s="37" t="s">
        <v>90</v>
      </c>
      <c r="F4" s="41" t="s">
        <v>91</v>
      </c>
      <c r="G4" s="44"/>
      <c r="O4" s="43"/>
      <c r="P4" s="43"/>
      <c r="Q4" s="43"/>
      <c r="R4" s="43"/>
    </row>
    <row r="5" spans="1:18" ht="12.75" customHeight="1">
      <c r="A5" s="38" t="s">
        <v>92</v>
      </c>
      <c r="C5" s="38" t="s">
        <v>93</v>
      </c>
      <c r="D5" s="40"/>
      <c r="E5" s="40" t="s">
        <v>94</v>
      </c>
      <c r="F5" s="45" t="s">
        <v>95</v>
      </c>
      <c r="G5" s="44"/>
      <c r="O5" s="43"/>
      <c r="P5" s="43"/>
      <c r="Q5" s="43"/>
      <c r="R5" s="43"/>
    </row>
    <row r="6" spans="3:18" ht="12.75" customHeight="1">
      <c r="C6" s="38" t="s">
        <v>96</v>
      </c>
      <c r="D6" s="40"/>
      <c r="E6" s="40" t="s">
        <v>97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98</v>
      </c>
      <c r="D7" s="40"/>
      <c r="E7" s="38" t="s">
        <v>99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100</v>
      </c>
      <c r="D8" s="40"/>
      <c r="E8" s="44" t="s">
        <v>101</v>
      </c>
      <c r="F8" s="46"/>
      <c r="G8" s="44"/>
    </row>
    <row r="9" spans="2:7" ht="12.75">
      <c r="B9" s="39"/>
      <c r="C9" s="38" t="s">
        <v>102</v>
      </c>
      <c r="D9" s="40"/>
      <c r="E9" s="44" t="s">
        <v>103</v>
      </c>
      <c r="F9" s="46"/>
      <c r="G9" s="44"/>
    </row>
    <row r="10" spans="2:7" ht="12.75">
      <c r="B10" s="39"/>
      <c r="C10" s="38" t="s">
        <v>104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105</v>
      </c>
      <c r="B20" s="47" t="s">
        <v>106</v>
      </c>
      <c r="C20" s="48" t="s">
        <v>107</v>
      </c>
    </row>
    <row r="21" spans="1:3" ht="18" customHeight="1">
      <c r="A21" s="49" t="s">
        <v>108</v>
      </c>
      <c r="B21" s="47">
        <v>2.917</v>
      </c>
      <c r="C21" s="47">
        <v>0.334</v>
      </c>
    </row>
    <row r="22" spans="1:3" ht="16.5" customHeight="1">
      <c r="A22" s="49" t="s">
        <v>109</v>
      </c>
      <c r="B22" s="47">
        <v>4.778</v>
      </c>
      <c r="C22" s="47">
        <v>0.346</v>
      </c>
    </row>
    <row r="23" spans="1:3" ht="15.75" customHeight="1">
      <c r="A23" s="49" t="s">
        <v>110</v>
      </c>
      <c r="B23" s="47">
        <v>3.611</v>
      </c>
      <c r="C23" s="47">
        <v>0.356</v>
      </c>
    </row>
    <row r="24" spans="1:3" ht="12.75" customHeight="1">
      <c r="A24" s="49" t="s">
        <v>78</v>
      </c>
      <c r="B24" s="47">
        <v>5.555</v>
      </c>
      <c r="C24" s="47">
        <v>0.324</v>
      </c>
    </row>
    <row r="25" spans="1:3" ht="12.75" customHeight="1">
      <c r="A25" s="49" t="s">
        <v>111</v>
      </c>
      <c r="B25" s="47">
        <v>7.083</v>
      </c>
      <c r="C25" s="47">
        <v>0.334</v>
      </c>
    </row>
    <row r="26" spans="1:3" ht="12.75">
      <c r="A26" s="49" t="s">
        <v>112</v>
      </c>
      <c r="B26" s="47">
        <v>7.166</v>
      </c>
      <c r="C26" s="47">
        <v>0.481</v>
      </c>
    </row>
    <row r="27" spans="1:3" ht="12.75" customHeight="1">
      <c r="A27" s="49" t="s">
        <v>113</v>
      </c>
      <c r="B27" s="47">
        <v>11.569</v>
      </c>
      <c r="C27" s="47">
        <v>0.263</v>
      </c>
    </row>
    <row r="28" spans="1:3" ht="12.75" customHeight="1">
      <c r="A28" s="49" t="s">
        <v>114</v>
      </c>
      <c r="B28" s="47">
        <v>11.111</v>
      </c>
      <c r="C28" s="47">
        <v>0.276</v>
      </c>
    </row>
    <row r="29" spans="1:3" ht="12.75">
      <c r="A29" s="49" t="s">
        <v>79</v>
      </c>
      <c r="B29" s="47">
        <v>12.777</v>
      </c>
      <c r="C29" s="47">
        <v>0.225</v>
      </c>
    </row>
    <row r="30" spans="1:3" ht="12.75">
      <c r="A30" s="49" t="s">
        <v>115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zoomScale="87" zoomScaleNormal="87" zoomScalePageLayoutView="0" workbookViewId="0" topLeftCell="C1">
      <selection activeCell="U21" sqref="U21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.75">
      <c r="A3" s="111" t="s">
        <v>147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01"/>
      <c r="N4" s="101"/>
      <c r="O4" s="101"/>
      <c r="P4" s="1"/>
    </row>
    <row r="5" spans="1:16" ht="21" customHeight="1">
      <c r="A5" s="112" t="s">
        <v>39</v>
      </c>
      <c r="B5" s="112"/>
      <c r="C5" s="113" t="s">
        <v>123</v>
      </c>
      <c r="D5" s="113"/>
      <c r="E5" s="113"/>
      <c r="F5" s="14" t="s">
        <v>124</v>
      </c>
      <c r="G5" s="113" t="s">
        <v>126</v>
      </c>
      <c r="H5" s="113"/>
      <c r="I5" s="94" t="s">
        <v>127</v>
      </c>
      <c r="J5" s="94"/>
      <c r="K5" s="94"/>
      <c r="L5" s="15"/>
      <c r="M5" s="16"/>
      <c r="N5" s="16"/>
      <c r="O5" s="16"/>
      <c r="P5" s="3"/>
    </row>
    <row r="6" spans="1:16" ht="23.25" customHeight="1">
      <c r="A6" s="95" t="s">
        <v>40</v>
      </c>
      <c r="B6" s="95"/>
      <c r="C6" s="96" t="s">
        <v>125</v>
      </c>
      <c r="D6" s="97"/>
      <c r="E6" s="98"/>
      <c r="F6" s="11" t="s">
        <v>124</v>
      </c>
      <c r="G6" s="99" t="s">
        <v>2</v>
      </c>
      <c r="H6" s="99"/>
      <c r="I6" s="99"/>
      <c r="J6" s="99"/>
      <c r="K6" s="99" t="s">
        <v>128</v>
      </c>
      <c r="L6" s="99"/>
      <c r="M6" s="99"/>
      <c r="N6" s="99"/>
      <c r="O6" s="17" t="s">
        <v>129</v>
      </c>
      <c r="P6" s="2"/>
    </row>
    <row r="7" spans="1:15" ht="17.25" customHeight="1">
      <c r="A7" s="114" t="s">
        <v>1</v>
      </c>
      <c r="B7" s="114"/>
      <c r="C7" s="102" t="s">
        <v>130</v>
      </c>
      <c r="D7" s="103"/>
      <c r="E7" s="103"/>
      <c r="F7" s="103"/>
      <c r="G7" s="103"/>
      <c r="H7" s="104"/>
      <c r="I7" s="105" t="s">
        <v>132</v>
      </c>
      <c r="J7" s="105"/>
      <c r="K7" s="105"/>
      <c r="L7" s="106" t="s">
        <v>134</v>
      </c>
      <c r="M7" s="106"/>
      <c r="N7" s="106"/>
      <c r="O7" s="106"/>
    </row>
    <row r="8" spans="1:15" ht="17.25" customHeight="1">
      <c r="A8" s="95" t="s">
        <v>41</v>
      </c>
      <c r="B8" s="95"/>
      <c r="C8" s="115" t="s">
        <v>131</v>
      </c>
      <c r="D8" s="116"/>
      <c r="E8" s="116"/>
      <c r="F8" s="116"/>
      <c r="G8" s="116"/>
      <c r="H8" s="116"/>
      <c r="I8" s="105" t="s">
        <v>133</v>
      </c>
      <c r="J8" s="105"/>
      <c r="K8" s="105"/>
      <c r="L8" s="106" t="s">
        <v>135</v>
      </c>
      <c r="M8" s="106"/>
      <c r="N8" s="106"/>
      <c r="O8" s="106"/>
    </row>
    <row r="9" spans="1:15" ht="35.25" customHeight="1">
      <c r="A9" s="95" t="s">
        <v>42</v>
      </c>
      <c r="B9" s="95"/>
      <c r="C9" s="107" t="s">
        <v>136</v>
      </c>
      <c r="D9" s="108"/>
      <c r="E9" s="108"/>
      <c r="F9" s="108"/>
      <c r="G9" s="108"/>
      <c r="H9" s="108"/>
      <c r="I9" s="108"/>
      <c r="J9" s="108"/>
      <c r="K9" s="109"/>
      <c r="L9" s="119" t="s">
        <v>43</v>
      </c>
      <c r="M9" s="119"/>
      <c r="N9" s="119" t="s">
        <v>137</v>
      </c>
      <c r="O9" s="119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17" t="s">
        <v>34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8"/>
      <c r="S12" s="4"/>
    </row>
    <row r="13" spans="1:18" ht="25.5" customHeight="1">
      <c r="A13" s="86" t="s">
        <v>20</v>
      </c>
      <c r="B13" s="86" t="s">
        <v>76</v>
      </c>
      <c r="C13" s="86" t="s">
        <v>3</v>
      </c>
      <c r="D13" s="86" t="s">
        <v>116</v>
      </c>
      <c r="E13" s="86" t="s">
        <v>7</v>
      </c>
      <c r="F13" s="86" t="s">
        <v>8</v>
      </c>
      <c r="G13" s="86" t="s">
        <v>73</v>
      </c>
      <c r="H13" s="86"/>
      <c r="I13" s="86"/>
      <c r="J13" s="86"/>
      <c r="K13" s="86"/>
      <c r="L13" s="86"/>
      <c r="M13" s="86"/>
      <c r="N13" s="86" t="s">
        <v>45</v>
      </c>
      <c r="O13" s="86" t="s">
        <v>6</v>
      </c>
      <c r="P13" s="86" t="s">
        <v>5</v>
      </c>
      <c r="Q13" s="86" t="s">
        <v>4</v>
      </c>
      <c r="R13" s="4"/>
    </row>
    <row r="14" spans="1:17" ht="25.5" customHeight="1">
      <c r="A14" s="86"/>
      <c r="B14" s="86"/>
      <c r="C14" s="86"/>
      <c r="D14" s="91"/>
      <c r="E14" s="92"/>
      <c r="F14" s="86"/>
      <c r="G14" s="93" t="s">
        <v>22</v>
      </c>
      <c r="H14" s="93"/>
      <c r="I14" s="86" t="s">
        <v>9</v>
      </c>
      <c r="J14" s="86"/>
      <c r="K14" s="93" t="s">
        <v>10</v>
      </c>
      <c r="L14" s="93" t="s">
        <v>11</v>
      </c>
      <c r="M14" s="93" t="s">
        <v>44</v>
      </c>
      <c r="N14" s="86"/>
      <c r="O14" s="86"/>
      <c r="P14" s="86"/>
      <c r="Q14" s="86"/>
    </row>
    <row r="15" spans="1:17" ht="8.25" customHeight="1" hidden="1">
      <c r="A15" s="86"/>
      <c r="B15" s="86"/>
      <c r="C15" s="86"/>
      <c r="D15" s="91"/>
      <c r="E15" s="92"/>
      <c r="F15" s="86"/>
      <c r="G15" s="93"/>
      <c r="H15" s="93"/>
      <c r="I15" s="93" t="s">
        <v>12</v>
      </c>
      <c r="J15" s="93" t="s">
        <v>13</v>
      </c>
      <c r="K15" s="93"/>
      <c r="L15" s="93"/>
      <c r="M15" s="93"/>
      <c r="N15" s="86"/>
      <c r="O15" s="86"/>
      <c r="P15" s="86"/>
      <c r="Q15" s="86"/>
    </row>
    <row r="16" spans="1:17" ht="25.5" customHeight="1">
      <c r="A16" s="86"/>
      <c r="B16" s="86"/>
      <c r="C16" s="86"/>
      <c r="D16" s="91"/>
      <c r="E16" s="92"/>
      <c r="F16" s="86"/>
      <c r="G16" s="28" t="s">
        <v>21</v>
      </c>
      <c r="H16" s="28" t="s">
        <v>74</v>
      </c>
      <c r="I16" s="93"/>
      <c r="J16" s="93"/>
      <c r="K16" s="93"/>
      <c r="L16" s="93"/>
      <c r="M16" s="93"/>
      <c r="N16" s="86"/>
      <c r="O16" s="86"/>
      <c r="P16" s="86"/>
      <c r="Q16" s="86"/>
    </row>
    <row r="17" spans="1:17" ht="54" customHeight="1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90" t="s">
        <v>77</v>
      </c>
      <c r="B18" s="90"/>
      <c r="C18" s="87" t="s">
        <v>138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/>
      <c r="R18" s="8"/>
    </row>
    <row r="19" spans="1:18" ht="45">
      <c r="A19" s="13" t="s">
        <v>88</v>
      </c>
      <c r="B19" s="7" t="s">
        <v>142</v>
      </c>
      <c r="C19" s="13" t="s">
        <v>85</v>
      </c>
      <c r="D19" s="13" t="s">
        <v>143</v>
      </c>
      <c r="E19" s="13">
        <v>63</v>
      </c>
      <c r="F19" s="13"/>
      <c r="G19" s="13"/>
      <c r="H19" s="13" t="s">
        <v>17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90" t="s">
        <v>77</v>
      </c>
      <c r="B20" s="90"/>
      <c r="C20" s="87" t="s">
        <v>138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  <c r="R20" s="10"/>
    </row>
    <row r="21" spans="1:17" ht="45">
      <c r="A21" s="58" t="s">
        <v>88</v>
      </c>
      <c r="B21" s="13" t="s">
        <v>142</v>
      </c>
      <c r="C21" s="58" t="s">
        <v>85</v>
      </c>
      <c r="D21" s="60" t="s">
        <v>143</v>
      </c>
      <c r="E21" s="58">
        <v>63</v>
      </c>
      <c r="F21" s="58"/>
      <c r="G21" s="58"/>
      <c r="H21" s="58" t="s">
        <v>17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90" t="s">
        <v>77</v>
      </c>
      <c r="B22" s="90"/>
      <c r="C22" s="87" t="s">
        <v>139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ht="45">
      <c r="A23" s="58" t="s">
        <v>88</v>
      </c>
      <c r="B23" s="13" t="s">
        <v>144</v>
      </c>
      <c r="C23" s="58" t="s">
        <v>85</v>
      </c>
      <c r="D23" s="60" t="s">
        <v>143</v>
      </c>
      <c r="E23" s="58">
        <v>64</v>
      </c>
      <c r="F23" s="58"/>
      <c r="G23" s="58"/>
      <c r="H23" s="58" t="s">
        <v>17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90" t="s">
        <v>77</v>
      </c>
      <c r="B24" s="90"/>
      <c r="C24" s="87" t="s">
        <v>138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ht="45">
      <c r="A25" s="58" t="s">
        <v>88</v>
      </c>
      <c r="B25" s="13" t="s">
        <v>145</v>
      </c>
      <c r="C25" s="58" t="s">
        <v>85</v>
      </c>
      <c r="D25" s="60" t="s">
        <v>143</v>
      </c>
      <c r="E25" s="60">
        <v>310</v>
      </c>
      <c r="F25" s="35"/>
      <c r="G25" s="35"/>
      <c r="H25" s="58" t="s">
        <v>17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90" t="s">
        <v>77</v>
      </c>
      <c r="B26" s="90"/>
      <c r="C26" s="87" t="s">
        <v>138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ht="45">
      <c r="A27" s="58" t="s">
        <v>88</v>
      </c>
      <c r="B27" s="13" t="s">
        <v>145</v>
      </c>
      <c r="C27" s="58" t="s">
        <v>85</v>
      </c>
      <c r="D27" s="60" t="s">
        <v>143</v>
      </c>
      <c r="E27" s="60">
        <v>240</v>
      </c>
      <c r="F27" s="35"/>
      <c r="G27" s="35"/>
      <c r="H27" s="58" t="s">
        <v>17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90" t="s">
        <v>77</v>
      </c>
      <c r="B28" s="90"/>
      <c r="C28" s="87" t="s">
        <v>140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45">
      <c r="A29" s="58" t="s">
        <v>88</v>
      </c>
      <c r="B29" s="13" t="s">
        <v>146</v>
      </c>
      <c r="C29" s="58" t="s">
        <v>85</v>
      </c>
      <c r="D29" s="60" t="s">
        <v>143</v>
      </c>
      <c r="E29" s="60">
        <v>200</v>
      </c>
      <c r="F29" s="35"/>
      <c r="G29" s="35"/>
      <c r="H29" s="58" t="s">
        <v>17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90" t="s">
        <v>77</v>
      </c>
      <c r="B30" s="90"/>
      <c r="C30" s="87" t="s">
        <v>141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1:17" ht="45">
      <c r="A31" s="58" t="s">
        <v>88</v>
      </c>
      <c r="B31" s="13" t="s">
        <v>146</v>
      </c>
      <c r="C31" s="58" t="s">
        <v>85</v>
      </c>
      <c r="D31" s="60" t="s">
        <v>143</v>
      </c>
      <c r="E31" s="60">
        <v>86</v>
      </c>
      <c r="F31" s="35"/>
      <c r="G31" s="35"/>
      <c r="H31" s="58" t="s">
        <v>17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90" t="s">
        <v>77</v>
      </c>
      <c r="B32" s="90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ht="15">
      <c r="A33" s="58"/>
      <c r="B33" s="13"/>
      <c r="C33" s="58"/>
      <c r="D33" s="35"/>
      <c r="E33" s="35"/>
      <c r="F33" s="35"/>
      <c r="G33" s="35"/>
      <c r="H33" s="58" t="s">
        <v>17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90" t="s">
        <v>77</v>
      </c>
      <c r="B34" s="90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</row>
    <row r="35" spans="1:17" ht="15">
      <c r="A35" s="58"/>
      <c r="B35" s="13"/>
      <c r="C35" s="58"/>
      <c r="D35" s="35"/>
      <c r="E35" s="35"/>
      <c r="F35" s="35"/>
      <c r="G35" s="35"/>
      <c r="H35" s="58" t="s">
        <v>17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90" t="s">
        <v>77</v>
      </c>
      <c r="B36" s="90"/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ht="15">
      <c r="A37" s="58"/>
      <c r="B37" s="13"/>
      <c r="C37" s="58"/>
      <c r="D37" s="35"/>
      <c r="E37" s="35"/>
      <c r="F37" s="35"/>
      <c r="G37" s="35"/>
      <c r="H37" s="58" t="s">
        <v>17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130" t="s">
        <v>46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ht="30">
      <c r="A40" s="120" t="s">
        <v>36</v>
      </c>
      <c r="B40" s="121"/>
      <c r="C40" s="121"/>
      <c r="D40" s="121"/>
      <c r="E40" s="121"/>
      <c r="F40" s="121"/>
      <c r="G40" s="122"/>
      <c r="H40" s="140" t="s">
        <v>47</v>
      </c>
      <c r="I40" s="131"/>
      <c r="J40" s="131"/>
      <c r="K40" s="131"/>
      <c r="L40" s="121" t="s">
        <v>58</v>
      </c>
      <c r="M40" s="122"/>
      <c r="N40" s="33" t="s">
        <v>35</v>
      </c>
      <c r="O40" s="120" t="s">
        <v>4</v>
      </c>
      <c r="P40" s="121"/>
      <c r="Q40" s="122"/>
    </row>
    <row r="41" spans="1:17" ht="15">
      <c r="A41" s="123" t="s">
        <v>25</v>
      </c>
      <c r="B41" s="124"/>
      <c r="C41" s="124"/>
      <c r="D41" s="124"/>
      <c r="E41" s="124"/>
      <c r="F41" s="124"/>
      <c r="G41" s="125"/>
      <c r="H41" s="132"/>
      <c r="I41" s="133"/>
      <c r="J41" s="133"/>
      <c r="K41" s="134"/>
      <c r="L41" s="123"/>
      <c r="M41" s="125"/>
      <c r="N41" s="129"/>
      <c r="O41" s="118"/>
      <c r="P41" s="118"/>
      <c r="Q41" s="118"/>
    </row>
    <row r="42" spans="1:17" ht="15">
      <c r="A42" s="126"/>
      <c r="B42" s="127"/>
      <c r="C42" s="127"/>
      <c r="D42" s="127"/>
      <c r="E42" s="127"/>
      <c r="F42" s="127"/>
      <c r="G42" s="128"/>
      <c r="H42" s="135"/>
      <c r="I42" s="136"/>
      <c r="J42" s="136"/>
      <c r="K42" s="137"/>
      <c r="L42" s="126"/>
      <c r="M42" s="128"/>
      <c r="N42" s="129"/>
      <c r="O42" s="118"/>
      <c r="P42" s="118"/>
      <c r="Q42" s="118"/>
    </row>
    <row r="43" spans="1:17" ht="15">
      <c r="A43" s="118" t="s">
        <v>26</v>
      </c>
      <c r="B43" s="118"/>
      <c r="C43" s="118"/>
      <c r="D43" s="118"/>
      <c r="E43" s="118"/>
      <c r="F43" s="118"/>
      <c r="G43" s="118"/>
      <c r="H43" s="132"/>
      <c r="I43" s="133"/>
      <c r="J43" s="133"/>
      <c r="K43" s="134"/>
      <c r="L43" s="123"/>
      <c r="M43" s="125"/>
      <c r="N43" s="129"/>
      <c r="O43" s="118"/>
      <c r="P43" s="118"/>
      <c r="Q43" s="118"/>
    </row>
    <row r="44" spans="1:17" ht="15">
      <c r="A44" s="118"/>
      <c r="B44" s="118"/>
      <c r="C44" s="118"/>
      <c r="D44" s="118"/>
      <c r="E44" s="118"/>
      <c r="F44" s="118"/>
      <c r="G44" s="118"/>
      <c r="H44" s="135"/>
      <c r="I44" s="136"/>
      <c r="J44" s="136"/>
      <c r="K44" s="137"/>
      <c r="L44" s="126"/>
      <c r="M44" s="128"/>
      <c r="N44" s="129"/>
      <c r="O44" s="118"/>
      <c r="P44" s="118"/>
      <c r="Q44" s="118"/>
    </row>
    <row r="45" spans="1:17" ht="15">
      <c r="A45" s="118" t="s">
        <v>27</v>
      </c>
      <c r="B45" s="118"/>
      <c r="C45" s="118"/>
      <c r="D45" s="118"/>
      <c r="E45" s="118"/>
      <c r="F45" s="118"/>
      <c r="G45" s="118"/>
      <c r="H45" s="132"/>
      <c r="I45" s="133"/>
      <c r="J45" s="133"/>
      <c r="K45" s="134"/>
      <c r="L45" s="123"/>
      <c r="M45" s="125"/>
      <c r="N45" s="129"/>
      <c r="O45" s="118"/>
      <c r="P45" s="118"/>
      <c r="Q45" s="118"/>
    </row>
    <row r="46" spans="1:17" ht="15">
      <c r="A46" s="118"/>
      <c r="B46" s="118"/>
      <c r="C46" s="118"/>
      <c r="D46" s="118"/>
      <c r="E46" s="118"/>
      <c r="F46" s="118"/>
      <c r="G46" s="118"/>
      <c r="H46" s="135"/>
      <c r="I46" s="136"/>
      <c r="J46" s="136"/>
      <c r="K46" s="137"/>
      <c r="L46" s="126"/>
      <c r="M46" s="128"/>
      <c r="N46" s="129"/>
      <c r="O46" s="118"/>
      <c r="P46" s="118"/>
      <c r="Q46" s="118"/>
    </row>
    <row r="47" spans="1:17" ht="15">
      <c r="A47" s="118" t="s">
        <v>28</v>
      </c>
      <c r="B47" s="118"/>
      <c r="C47" s="118"/>
      <c r="D47" s="118"/>
      <c r="E47" s="118"/>
      <c r="F47" s="118"/>
      <c r="G47" s="118"/>
      <c r="H47" s="132"/>
      <c r="I47" s="133"/>
      <c r="J47" s="133"/>
      <c r="K47" s="134"/>
      <c r="L47" s="123"/>
      <c r="M47" s="125"/>
      <c r="N47" s="129"/>
      <c r="O47" s="118"/>
      <c r="P47" s="118"/>
      <c r="Q47" s="118"/>
    </row>
    <row r="48" spans="1:17" ht="15">
      <c r="A48" s="118"/>
      <c r="B48" s="118"/>
      <c r="C48" s="118"/>
      <c r="D48" s="118"/>
      <c r="E48" s="118"/>
      <c r="F48" s="118"/>
      <c r="G48" s="118"/>
      <c r="H48" s="135"/>
      <c r="I48" s="136"/>
      <c r="J48" s="136"/>
      <c r="K48" s="137"/>
      <c r="L48" s="126"/>
      <c r="M48" s="128"/>
      <c r="N48" s="129"/>
      <c r="O48" s="118"/>
      <c r="P48" s="118"/>
      <c r="Q48" s="118"/>
    </row>
    <row r="49" spans="1:17" ht="15">
      <c r="A49" s="118" t="s">
        <v>29</v>
      </c>
      <c r="B49" s="118"/>
      <c r="C49" s="118"/>
      <c r="D49" s="118"/>
      <c r="E49" s="118"/>
      <c r="F49" s="118"/>
      <c r="G49" s="118"/>
      <c r="H49" s="132"/>
      <c r="I49" s="133"/>
      <c r="J49" s="133"/>
      <c r="K49" s="134"/>
      <c r="L49" s="123"/>
      <c r="M49" s="125"/>
      <c r="N49" s="129"/>
      <c r="O49" s="118"/>
      <c r="P49" s="118"/>
      <c r="Q49" s="118"/>
    </row>
    <row r="50" spans="1:17" ht="15">
      <c r="A50" s="118"/>
      <c r="B50" s="118"/>
      <c r="C50" s="118"/>
      <c r="D50" s="118"/>
      <c r="E50" s="118"/>
      <c r="F50" s="118"/>
      <c r="G50" s="118"/>
      <c r="H50" s="135"/>
      <c r="I50" s="136"/>
      <c r="J50" s="136"/>
      <c r="K50" s="137"/>
      <c r="L50" s="126"/>
      <c r="M50" s="128"/>
      <c r="N50" s="129"/>
      <c r="O50" s="118"/>
      <c r="P50" s="118"/>
      <c r="Q50" s="118"/>
    </row>
    <row r="51" spans="1:17" ht="15">
      <c r="A51" s="118" t="s">
        <v>30</v>
      </c>
      <c r="B51" s="118"/>
      <c r="C51" s="118"/>
      <c r="D51" s="118"/>
      <c r="E51" s="118"/>
      <c r="F51" s="118"/>
      <c r="G51" s="118"/>
      <c r="H51" s="132"/>
      <c r="I51" s="133"/>
      <c r="J51" s="133"/>
      <c r="K51" s="134"/>
      <c r="L51" s="123"/>
      <c r="M51" s="125"/>
      <c r="N51" s="129"/>
      <c r="O51" s="118"/>
      <c r="P51" s="118"/>
      <c r="Q51" s="118"/>
    </row>
    <row r="52" spans="1:17" ht="15">
      <c r="A52" s="118"/>
      <c r="B52" s="118"/>
      <c r="C52" s="118"/>
      <c r="D52" s="118"/>
      <c r="E52" s="118"/>
      <c r="F52" s="118"/>
      <c r="G52" s="118"/>
      <c r="H52" s="135"/>
      <c r="I52" s="136"/>
      <c r="J52" s="136"/>
      <c r="K52" s="137"/>
      <c r="L52" s="126"/>
      <c r="M52" s="128"/>
      <c r="N52" s="129"/>
      <c r="O52" s="118"/>
      <c r="P52" s="118"/>
      <c r="Q52" s="118"/>
    </row>
    <row r="53" spans="1:17" ht="15">
      <c r="A53" s="118" t="s">
        <v>31</v>
      </c>
      <c r="B53" s="118"/>
      <c r="C53" s="118"/>
      <c r="D53" s="118"/>
      <c r="E53" s="118"/>
      <c r="F53" s="118"/>
      <c r="G53" s="118"/>
      <c r="H53" s="132"/>
      <c r="I53" s="133"/>
      <c r="J53" s="133"/>
      <c r="K53" s="134"/>
      <c r="L53" s="123"/>
      <c r="M53" s="125"/>
      <c r="N53" s="129"/>
      <c r="O53" s="118"/>
      <c r="P53" s="118"/>
      <c r="Q53" s="118"/>
    </row>
    <row r="54" spans="1:17" ht="15">
      <c r="A54" s="118"/>
      <c r="B54" s="118"/>
      <c r="C54" s="118"/>
      <c r="D54" s="118"/>
      <c r="E54" s="118"/>
      <c r="F54" s="118"/>
      <c r="G54" s="118"/>
      <c r="H54" s="135"/>
      <c r="I54" s="136"/>
      <c r="J54" s="136"/>
      <c r="K54" s="137"/>
      <c r="L54" s="126"/>
      <c r="M54" s="128"/>
      <c r="N54" s="129"/>
      <c r="O54" s="118"/>
      <c r="P54" s="118"/>
      <c r="Q54" s="118"/>
    </row>
    <row r="55" spans="1:17" ht="15">
      <c r="A55" s="118" t="s">
        <v>32</v>
      </c>
      <c r="B55" s="118"/>
      <c r="C55" s="118"/>
      <c r="D55" s="118"/>
      <c r="E55" s="118"/>
      <c r="F55" s="118"/>
      <c r="G55" s="118"/>
      <c r="H55" s="132"/>
      <c r="I55" s="133"/>
      <c r="J55" s="133"/>
      <c r="K55" s="134"/>
      <c r="L55" s="123"/>
      <c r="M55" s="125"/>
      <c r="N55" s="129"/>
      <c r="O55" s="118"/>
      <c r="P55" s="118"/>
      <c r="Q55" s="118"/>
    </row>
    <row r="56" spans="1:17" ht="15">
      <c r="A56" s="118"/>
      <c r="B56" s="118"/>
      <c r="C56" s="118"/>
      <c r="D56" s="118"/>
      <c r="E56" s="118"/>
      <c r="F56" s="118"/>
      <c r="G56" s="118"/>
      <c r="H56" s="135"/>
      <c r="I56" s="136"/>
      <c r="J56" s="136"/>
      <c r="K56" s="137"/>
      <c r="L56" s="126"/>
      <c r="M56" s="128"/>
      <c r="N56" s="129"/>
      <c r="O56" s="118"/>
      <c r="P56" s="118"/>
      <c r="Q56" s="118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153" t="s">
        <v>59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54"/>
      <c r="P58" s="54"/>
      <c r="Q58" s="54"/>
    </row>
    <row r="59" spans="1:14" ht="33" customHeight="1">
      <c r="A59" s="131" t="s">
        <v>33</v>
      </c>
      <c r="B59" s="131"/>
      <c r="C59" s="131"/>
      <c r="D59" s="132" t="s">
        <v>37</v>
      </c>
      <c r="E59" s="133"/>
      <c r="F59" s="133"/>
      <c r="G59" s="134"/>
      <c r="H59" s="131" t="s">
        <v>38</v>
      </c>
      <c r="I59" s="131"/>
      <c r="J59" s="138" t="s">
        <v>62</v>
      </c>
      <c r="K59" s="139"/>
      <c r="L59" s="131" t="s">
        <v>66</v>
      </c>
      <c r="M59" s="131"/>
      <c r="N59" s="131"/>
    </row>
    <row r="60" spans="1:14" ht="23.25" customHeight="1">
      <c r="A60" s="131"/>
      <c r="B60" s="131"/>
      <c r="C60" s="131"/>
      <c r="D60" s="135"/>
      <c r="E60" s="136"/>
      <c r="F60" s="136"/>
      <c r="G60" s="137"/>
      <c r="H60" s="131"/>
      <c r="I60" s="131"/>
      <c r="J60" s="34" t="s">
        <v>60</v>
      </c>
      <c r="K60" s="34" t="s">
        <v>61</v>
      </c>
      <c r="L60" s="131"/>
      <c r="M60" s="131"/>
      <c r="N60" s="131"/>
    </row>
    <row r="61" spans="1:14" ht="15">
      <c r="A61" s="105" t="s">
        <v>63</v>
      </c>
      <c r="B61" s="105"/>
      <c r="C61" s="105"/>
      <c r="D61" s="150">
        <v>0</v>
      </c>
      <c r="E61" s="151"/>
      <c r="F61" s="151"/>
      <c r="G61" s="152"/>
      <c r="H61" s="119"/>
      <c r="I61" s="119"/>
      <c r="J61" s="12">
        <f>D61*0.06</f>
        <v>0</v>
      </c>
      <c r="K61" s="12"/>
      <c r="L61" s="99"/>
      <c r="M61" s="99"/>
      <c r="N61" s="99"/>
    </row>
    <row r="62" spans="1:14" ht="15">
      <c r="A62" s="105" t="s">
        <v>64</v>
      </c>
      <c r="B62" s="105"/>
      <c r="C62" s="105"/>
      <c r="D62" s="150">
        <v>0</v>
      </c>
      <c r="E62" s="151"/>
      <c r="F62" s="151"/>
      <c r="G62" s="152"/>
      <c r="H62" s="119"/>
      <c r="I62" s="119"/>
      <c r="J62" s="12"/>
      <c r="K62" s="12">
        <f>D62*0.07</f>
        <v>0</v>
      </c>
      <c r="L62" s="99"/>
      <c r="M62" s="99"/>
      <c r="N62" s="99"/>
    </row>
    <row r="64" spans="1:17" ht="38.25" customHeight="1">
      <c r="A64" s="141" t="s">
        <v>65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ht="30">
      <c r="A65" s="138" t="s">
        <v>36</v>
      </c>
      <c r="B65" s="142"/>
      <c r="C65" s="142"/>
      <c r="D65" s="142"/>
      <c r="E65" s="142"/>
      <c r="F65" s="142"/>
      <c r="G65" s="139"/>
      <c r="H65" s="140" t="s">
        <v>67</v>
      </c>
      <c r="I65" s="140"/>
      <c r="J65" s="140"/>
      <c r="K65" s="140"/>
      <c r="L65" s="140" t="s">
        <v>58</v>
      </c>
      <c r="M65" s="140"/>
      <c r="N65" s="33" t="s">
        <v>35</v>
      </c>
      <c r="O65" s="140" t="s">
        <v>66</v>
      </c>
      <c r="P65" s="140"/>
      <c r="Q65" s="140"/>
    </row>
    <row r="66" spans="1:17" ht="26.25" customHeight="1">
      <c r="A66" s="143"/>
      <c r="B66" s="143"/>
      <c r="C66" s="143"/>
      <c r="D66" s="143"/>
      <c r="E66" s="143"/>
      <c r="F66" s="143"/>
      <c r="G66" s="143"/>
      <c r="H66" s="140"/>
      <c r="I66" s="140"/>
      <c r="J66" s="140"/>
      <c r="K66" s="140"/>
      <c r="L66" s="143"/>
      <c r="M66" s="143"/>
      <c r="N66" s="60"/>
      <c r="O66" s="143"/>
      <c r="P66" s="143"/>
      <c r="Q66" s="143"/>
    </row>
    <row r="67" spans="1:17" ht="26.25" customHeight="1">
      <c r="A67" s="143"/>
      <c r="B67" s="143"/>
      <c r="C67" s="143"/>
      <c r="D67" s="143"/>
      <c r="E67" s="143"/>
      <c r="F67" s="143"/>
      <c r="G67" s="143"/>
      <c r="H67" s="140"/>
      <c r="I67" s="140"/>
      <c r="J67" s="140"/>
      <c r="K67" s="140"/>
      <c r="L67" s="143"/>
      <c r="M67" s="143"/>
      <c r="N67" s="60"/>
      <c r="O67" s="143"/>
      <c r="P67" s="143"/>
      <c r="Q67" s="143"/>
    </row>
    <row r="68" spans="1:17" ht="26.25" customHeight="1">
      <c r="A68" s="143"/>
      <c r="B68" s="143"/>
      <c r="C68" s="143"/>
      <c r="D68" s="143"/>
      <c r="E68" s="143"/>
      <c r="F68" s="143"/>
      <c r="G68" s="143"/>
      <c r="H68" s="140"/>
      <c r="I68" s="140"/>
      <c r="J68" s="140"/>
      <c r="K68" s="140"/>
      <c r="L68" s="143"/>
      <c r="M68" s="143"/>
      <c r="N68" s="60"/>
      <c r="O68" s="143"/>
      <c r="P68" s="143"/>
      <c r="Q68" s="143"/>
    </row>
    <row r="69" spans="1:17" ht="26.25" customHeight="1">
      <c r="A69" s="143"/>
      <c r="B69" s="143"/>
      <c r="C69" s="143"/>
      <c r="D69" s="143"/>
      <c r="E69" s="143"/>
      <c r="F69" s="143"/>
      <c r="G69" s="143"/>
      <c r="H69" s="140"/>
      <c r="I69" s="140"/>
      <c r="J69" s="140"/>
      <c r="K69" s="140"/>
      <c r="L69" s="143"/>
      <c r="M69" s="143"/>
      <c r="N69" s="60"/>
      <c r="O69" s="143"/>
      <c r="P69" s="143"/>
      <c r="Q69" s="143"/>
    </row>
    <row r="70" spans="1:17" ht="26.25" customHeight="1">
      <c r="A70" s="143"/>
      <c r="B70" s="143"/>
      <c r="C70" s="143"/>
      <c r="D70" s="143"/>
      <c r="E70" s="143"/>
      <c r="F70" s="143"/>
      <c r="G70" s="143"/>
      <c r="H70" s="140"/>
      <c r="I70" s="140"/>
      <c r="J70" s="140"/>
      <c r="K70" s="140"/>
      <c r="L70" s="143"/>
      <c r="M70" s="143"/>
      <c r="N70" s="60"/>
      <c r="O70" s="143"/>
      <c r="P70" s="143"/>
      <c r="Q70" s="143"/>
    </row>
    <row r="71" spans="1:17" ht="26.25" customHeight="1">
      <c r="A71" s="143"/>
      <c r="B71" s="143"/>
      <c r="C71" s="143"/>
      <c r="D71" s="143"/>
      <c r="E71" s="143"/>
      <c r="F71" s="143"/>
      <c r="G71" s="143"/>
      <c r="H71" s="140"/>
      <c r="I71" s="140"/>
      <c r="J71" s="140"/>
      <c r="K71" s="140"/>
      <c r="L71" s="143"/>
      <c r="M71" s="143"/>
      <c r="N71" s="60"/>
      <c r="O71" s="143"/>
      <c r="P71" s="143"/>
      <c r="Q71" s="143"/>
    </row>
    <row r="72" spans="1:17" ht="26.25" customHeight="1">
      <c r="A72" s="143"/>
      <c r="B72" s="143"/>
      <c r="C72" s="143"/>
      <c r="D72" s="143"/>
      <c r="E72" s="143"/>
      <c r="F72" s="143"/>
      <c r="G72" s="143"/>
      <c r="H72" s="140"/>
      <c r="I72" s="140"/>
      <c r="J72" s="140"/>
      <c r="K72" s="140"/>
      <c r="L72" s="143"/>
      <c r="M72" s="143"/>
      <c r="N72" s="60"/>
      <c r="O72" s="143"/>
      <c r="P72" s="143"/>
      <c r="Q72" s="143"/>
    </row>
    <row r="73" spans="1:17" ht="26.25" customHeight="1">
      <c r="A73" s="143"/>
      <c r="B73" s="143"/>
      <c r="C73" s="143"/>
      <c r="D73" s="143"/>
      <c r="E73" s="143"/>
      <c r="F73" s="143"/>
      <c r="G73" s="143"/>
      <c r="H73" s="140"/>
      <c r="I73" s="140"/>
      <c r="J73" s="140"/>
      <c r="K73" s="140"/>
      <c r="L73" s="143"/>
      <c r="M73" s="143"/>
      <c r="N73" s="60"/>
      <c r="O73" s="143"/>
      <c r="P73" s="143"/>
      <c r="Q73" s="143"/>
    </row>
    <row r="74" spans="1:17" ht="26.25" customHeight="1">
      <c r="A74" s="143"/>
      <c r="B74" s="143"/>
      <c r="C74" s="143"/>
      <c r="D74" s="143"/>
      <c r="E74" s="143"/>
      <c r="F74" s="143"/>
      <c r="G74" s="143"/>
      <c r="H74" s="140"/>
      <c r="I74" s="140"/>
      <c r="J74" s="140"/>
      <c r="K74" s="140"/>
      <c r="L74" s="143"/>
      <c r="M74" s="143"/>
      <c r="N74" s="60"/>
      <c r="O74" s="143"/>
      <c r="P74" s="143"/>
      <c r="Q74" s="143"/>
    </row>
    <row r="75" spans="1:17" ht="26.25" customHeight="1">
      <c r="A75" s="144"/>
      <c r="B75" s="145"/>
      <c r="C75" s="145"/>
      <c r="D75" s="145"/>
      <c r="E75" s="145"/>
      <c r="F75" s="145"/>
      <c r="G75" s="146"/>
      <c r="H75" s="132"/>
      <c r="I75" s="133"/>
      <c r="J75" s="133"/>
      <c r="K75" s="134"/>
      <c r="L75" s="144"/>
      <c r="M75" s="146"/>
      <c r="N75" s="60"/>
      <c r="O75" s="144"/>
      <c r="P75" s="145"/>
      <c r="Q75" s="146"/>
    </row>
    <row r="76" spans="1:17" ht="26.25" customHeight="1">
      <c r="A76" s="147"/>
      <c r="B76" s="148"/>
      <c r="C76" s="148"/>
      <c r="D76" s="148"/>
      <c r="E76" s="148"/>
      <c r="F76" s="148"/>
      <c r="G76" s="149"/>
      <c r="H76" s="135"/>
      <c r="I76" s="136"/>
      <c r="J76" s="136"/>
      <c r="K76" s="137"/>
      <c r="L76" s="147"/>
      <c r="M76" s="149"/>
      <c r="N76" s="60"/>
      <c r="O76" s="147"/>
      <c r="P76" s="148"/>
      <c r="Q76" s="149"/>
    </row>
    <row r="77" spans="1:17" ht="26.25" customHeight="1">
      <c r="A77" s="143"/>
      <c r="B77" s="143"/>
      <c r="C77" s="143"/>
      <c r="D77" s="143"/>
      <c r="E77" s="143"/>
      <c r="F77" s="143"/>
      <c r="G77" s="143"/>
      <c r="H77" s="140"/>
      <c r="I77" s="140"/>
      <c r="J77" s="140"/>
      <c r="K77" s="140"/>
      <c r="L77" s="143"/>
      <c r="M77" s="143"/>
      <c r="N77" s="60"/>
      <c r="O77" s="143"/>
      <c r="P77" s="143"/>
      <c r="Q77" s="143"/>
    </row>
    <row r="78" spans="1:17" ht="26.25" customHeight="1">
      <c r="A78" s="143"/>
      <c r="B78" s="143"/>
      <c r="C78" s="143"/>
      <c r="D78" s="143"/>
      <c r="E78" s="143"/>
      <c r="F78" s="143"/>
      <c r="G78" s="143"/>
      <c r="H78" s="140"/>
      <c r="I78" s="140"/>
      <c r="J78" s="140"/>
      <c r="K78" s="140"/>
      <c r="L78" s="143"/>
      <c r="M78" s="143"/>
      <c r="N78" s="60"/>
      <c r="O78" s="143"/>
      <c r="P78" s="143"/>
      <c r="Q78" s="143"/>
    </row>
    <row r="80" spans="8:13" ht="15">
      <c r="H80" s="57" t="s">
        <v>148</v>
      </c>
      <c r="M80" s="57" t="s">
        <v>120</v>
      </c>
    </row>
    <row r="81" ht="15">
      <c r="H81" s="55"/>
    </row>
    <row r="82" spans="8:13" ht="15">
      <c r="H82" t="s">
        <v>121</v>
      </c>
      <c r="M82" s="56" t="s">
        <v>149</v>
      </c>
    </row>
    <row r="84" ht="15">
      <c r="M84" t="s">
        <v>122</v>
      </c>
    </row>
  </sheetData>
  <sheetProtection/>
  <mergeCells count="174">
    <mergeCell ref="D61:G61"/>
    <mergeCell ref="D62:G62"/>
    <mergeCell ref="A58:N58"/>
    <mergeCell ref="O78:Q78"/>
    <mergeCell ref="O70:Q70"/>
    <mergeCell ref="O71:Q71"/>
    <mergeCell ref="O72:Q72"/>
    <mergeCell ref="O73:Q73"/>
    <mergeCell ref="O74:Q74"/>
    <mergeCell ref="O69:Q69"/>
    <mergeCell ref="O77:Q77"/>
    <mergeCell ref="L72:M72"/>
    <mergeCell ref="L73:M73"/>
    <mergeCell ref="L74:M74"/>
    <mergeCell ref="L77:M77"/>
    <mergeCell ref="H77:K77"/>
    <mergeCell ref="H75:K76"/>
    <mergeCell ref="L75:M76"/>
    <mergeCell ref="O75:Q76"/>
    <mergeCell ref="H78:K78"/>
    <mergeCell ref="L65:M65"/>
    <mergeCell ref="L66:M66"/>
    <mergeCell ref="L67:M67"/>
    <mergeCell ref="L68:M68"/>
    <mergeCell ref="L69:M69"/>
    <mergeCell ref="L70:M70"/>
    <mergeCell ref="L71:M71"/>
    <mergeCell ref="L78:M78"/>
    <mergeCell ref="H74:K74"/>
    <mergeCell ref="A78:G78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7:G77"/>
    <mergeCell ref="A75:G76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I77:K78 I66:K74 H66:H75 H77:H78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2"/>
  <sheetViews>
    <sheetView zoomScalePageLayoutView="0" workbookViewId="0" topLeftCell="A55">
      <selection activeCell="U9" sqref="U9"/>
    </sheetView>
  </sheetViews>
  <sheetFormatPr defaultColWidth="9.140625" defaultRowHeight="15"/>
  <cols>
    <col min="3" max="3" width="11.00390625" style="0" customWidth="1"/>
    <col min="16" max="16" width="10.7109375" style="0" customWidth="1"/>
    <col min="17" max="17" width="14.421875" style="0" customWidth="1"/>
  </cols>
  <sheetData>
    <row r="2" spans="1:16" ht="18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8.75">
      <c r="A3" s="111" t="s">
        <v>180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01"/>
      <c r="N4" s="101"/>
      <c r="O4" s="101"/>
      <c r="P4" s="1"/>
    </row>
    <row r="5" spans="1:16" ht="15">
      <c r="A5" s="112" t="s">
        <v>39</v>
      </c>
      <c r="B5" s="112"/>
      <c r="C5" s="113" t="s">
        <v>181</v>
      </c>
      <c r="D5" s="113"/>
      <c r="E5" s="113"/>
      <c r="F5" s="14" t="s">
        <v>182</v>
      </c>
      <c r="G5" s="113" t="s">
        <v>183</v>
      </c>
      <c r="H5" s="113"/>
      <c r="I5" s="94" t="s">
        <v>153</v>
      </c>
      <c r="J5" s="94"/>
      <c r="K5" s="94"/>
      <c r="L5" s="15"/>
      <c r="M5" s="16"/>
      <c r="N5" s="16"/>
      <c r="O5" s="16"/>
      <c r="P5" s="3"/>
    </row>
    <row r="6" spans="1:16" ht="15">
      <c r="A6" s="95" t="s">
        <v>40</v>
      </c>
      <c r="B6" s="95"/>
      <c r="C6" s="96" t="s">
        <v>184</v>
      </c>
      <c r="D6" s="97"/>
      <c r="E6" s="98"/>
      <c r="F6" s="11" t="s">
        <v>185</v>
      </c>
      <c r="G6" s="99"/>
      <c r="H6" s="99"/>
      <c r="I6" s="99"/>
      <c r="J6" s="99"/>
      <c r="K6" s="99" t="s">
        <v>186</v>
      </c>
      <c r="L6" s="99"/>
      <c r="M6" s="99"/>
      <c r="N6" s="99"/>
      <c r="O6" s="65" t="s">
        <v>187</v>
      </c>
      <c r="P6" s="2"/>
    </row>
    <row r="7" spans="1:15" ht="15">
      <c r="A7" s="114" t="s">
        <v>1</v>
      </c>
      <c r="B7" s="114"/>
      <c r="C7" s="154" t="s">
        <v>188</v>
      </c>
      <c r="D7" s="155"/>
      <c r="E7" s="155"/>
      <c r="F7" s="155"/>
      <c r="G7" s="155"/>
      <c r="H7" s="155"/>
      <c r="I7" s="105" t="s">
        <v>189</v>
      </c>
      <c r="J7" s="105"/>
      <c r="K7" s="105"/>
      <c r="L7" s="106" t="s">
        <v>190</v>
      </c>
      <c r="M7" s="106"/>
      <c r="N7" s="106"/>
      <c r="O7" s="106"/>
    </row>
    <row r="8" spans="1:15" ht="15">
      <c r="A8" s="95" t="s">
        <v>41</v>
      </c>
      <c r="B8" s="95"/>
      <c r="C8" s="115" t="s">
        <v>191</v>
      </c>
      <c r="D8" s="116"/>
      <c r="E8" s="116"/>
      <c r="F8" s="116"/>
      <c r="G8" s="116"/>
      <c r="H8" s="116"/>
      <c r="I8" s="105" t="s">
        <v>192</v>
      </c>
      <c r="J8" s="105"/>
      <c r="K8" s="105"/>
      <c r="L8" s="106" t="s">
        <v>193</v>
      </c>
      <c r="M8" s="106"/>
      <c r="N8" s="106"/>
      <c r="O8" s="106"/>
    </row>
    <row r="9" spans="1:15" ht="15">
      <c r="A9" s="95" t="s">
        <v>42</v>
      </c>
      <c r="B9" s="95"/>
      <c r="C9" s="156" t="s">
        <v>194</v>
      </c>
      <c r="D9" s="157"/>
      <c r="E9" s="157"/>
      <c r="F9" s="157"/>
      <c r="G9" s="157"/>
      <c r="H9" s="157"/>
      <c r="I9" s="157"/>
      <c r="J9" s="157"/>
      <c r="K9" s="158"/>
      <c r="L9" s="119" t="s">
        <v>43</v>
      </c>
      <c r="M9" s="119"/>
      <c r="N9" s="119" t="s">
        <v>178</v>
      </c>
      <c r="O9" s="119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2" spans="1:17" ht="15">
      <c r="A12" s="117" t="s">
        <v>34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ht="15">
      <c r="A13" s="86" t="s">
        <v>20</v>
      </c>
      <c r="B13" s="86" t="s">
        <v>76</v>
      </c>
      <c r="C13" s="86" t="s">
        <v>3</v>
      </c>
      <c r="D13" s="86" t="s">
        <v>116</v>
      </c>
      <c r="E13" s="86" t="s">
        <v>7</v>
      </c>
      <c r="F13" s="86" t="s">
        <v>8</v>
      </c>
      <c r="G13" s="86" t="s">
        <v>73</v>
      </c>
      <c r="H13" s="86"/>
      <c r="I13" s="86"/>
      <c r="J13" s="86"/>
      <c r="K13" s="86"/>
      <c r="L13" s="86"/>
      <c r="M13" s="86"/>
      <c r="N13" s="86" t="s">
        <v>45</v>
      </c>
      <c r="O13" s="86" t="s">
        <v>6</v>
      </c>
      <c r="P13" s="86" t="s">
        <v>5</v>
      </c>
      <c r="Q13" s="86" t="s">
        <v>4</v>
      </c>
    </row>
    <row r="14" spans="1:17" ht="21" customHeight="1">
      <c r="A14" s="86"/>
      <c r="B14" s="86"/>
      <c r="C14" s="86"/>
      <c r="D14" s="91"/>
      <c r="E14" s="92"/>
      <c r="F14" s="86"/>
      <c r="G14" s="93" t="s">
        <v>22</v>
      </c>
      <c r="H14" s="93"/>
      <c r="I14" s="86" t="s">
        <v>9</v>
      </c>
      <c r="J14" s="86"/>
      <c r="K14" s="93" t="s">
        <v>10</v>
      </c>
      <c r="L14" s="93" t="s">
        <v>11</v>
      </c>
      <c r="M14" s="93" t="s">
        <v>44</v>
      </c>
      <c r="N14" s="86"/>
      <c r="O14" s="86"/>
      <c r="P14" s="86"/>
      <c r="Q14" s="86"/>
    </row>
    <row r="15" spans="1:17" ht="15">
      <c r="A15" s="86"/>
      <c r="B15" s="86"/>
      <c r="C15" s="86"/>
      <c r="D15" s="91"/>
      <c r="E15" s="92"/>
      <c r="F15" s="86"/>
      <c r="G15" s="93"/>
      <c r="H15" s="93"/>
      <c r="I15" s="93" t="s">
        <v>12</v>
      </c>
      <c r="J15" s="93" t="s">
        <v>13</v>
      </c>
      <c r="K15" s="93"/>
      <c r="L15" s="93"/>
      <c r="M15" s="93"/>
      <c r="N15" s="86"/>
      <c r="O15" s="86"/>
      <c r="P15" s="86"/>
      <c r="Q15" s="86"/>
    </row>
    <row r="16" spans="1:17" ht="25.5">
      <c r="A16" s="86"/>
      <c r="B16" s="86"/>
      <c r="C16" s="86"/>
      <c r="D16" s="91"/>
      <c r="E16" s="92"/>
      <c r="F16" s="86"/>
      <c r="G16" s="66" t="s">
        <v>21</v>
      </c>
      <c r="H16" s="66" t="s">
        <v>74</v>
      </c>
      <c r="I16" s="93"/>
      <c r="J16" s="93"/>
      <c r="K16" s="93"/>
      <c r="L16" s="93"/>
      <c r="M16" s="93"/>
      <c r="N16" s="86"/>
      <c r="O16" s="86"/>
      <c r="P16" s="86"/>
      <c r="Q16" s="86"/>
    </row>
    <row r="17" spans="1:17" ht="76.5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7" ht="15">
      <c r="A18" s="90" t="s">
        <v>77</v>
      </c>
      <c r="B18" s="90"/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/>
    </row>
    <row r="19" spans="1:17" ht="195">
      <c r="A19" s="60" t="s">
        <v>84</v>
      </c>
      <c r="B19" s="7"/>
      <c r="C19" s="60" t="s">
        <v>85</v>
      </c>
      <c r="D19" s="60"/>
      <c r="E19" s="60">
        <f>30+30+15</f>
        <v>75</v>
      </c>
      <c r="F19" s="60"/>
      <c r="G19" s="60"/>
      <c r="H19" s="60" t="s">
        <v>17</v>
      </c>
      <c r="I19" s="60"/>
      <c r="J19" s="60"/>
      <c r="K19" s="59">
        <f>G19*VLOOKUP($H19,'[6]Data'!$A$21:$C$31,2,FALSE)*1000+SUM(I19:J19)</f>
        <v>0</v>
      </c>
      <c r="L19" s="60"/>
      <c r="M19" s="60">
        <f>G19*VLOOKUP($H19,'[6]Data'!$A$21:$C$31,2,FALSE)*VLOOKUP($H19,'[6]Data'!$A$21:$C$31,3,FALSE)+(I19*0.819+J19*0.247)/1000</f>
        <v>0</v>
      </c>
      <c r="N19" s="60" t="s">
        <v>82</v>
      </c>
      <c r="O19" s="60" t="s">
        <v>195</v>
      </c>
      <c r="P19" s="60">
        <v>100</v>
      </c>
      <c r="Q19" s="60" t="s">
        <v>196</v>
      </c>
    </row>
    <row r="20" spans="1:17" ht="15">
      <c r="A20" s="90" t="s">
        <v>77</v>
      </c>
      <c r="B20" s="90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</row>
    <row r="21" spans="1:17" ht="15">
      <c r="A21" s="60"/>
      <c r="B21" s="60"/>
      <c r="C21" s="60"/>
      <c r="D21" s="60"/>
      <c r="E21" s="60"/>
      <c r="F21" s="60"/>
      <c r="G21" s="60"/>
      <c r="H21" s="60" t="s">
        <v>17</v>
      </c>
      <c r="I21" s="35"/>
      <c r="J21" s="60"/>
      <c r="K21" s="59">
        <f>G21*VLOOKUP($H21,'[6]Data'!$A$21:$C$31,2,FALSE)*1000+SUM(I21:J21)</f>
        <v>0</v>
      </c>
      <c r="L21" s="60"/>
      <c r="M21" s="60">
        <f>G21*VLOOKUP($H21,'[6]Data'!$A$21:$C$31,2,FALSE)*VLOOKUP($H21,'[6]Data'!$A$21:$C$31,3,FALSE)+(I21*0.819+J21*0.247)/1000</f>
        <v>0</v>
      </c>
      <c r="N21" s="60"/>
      <c r="O21" s="60"/>
      <c r="P21" s="60"/>
      <c r="Q21" s="60"/>
    </row>
    <row r="22" spans="1:17" ht="15">
      <c r="A22" s="90" t="s">
        <v>77</v>
      </c>
      <c r="B22" s="90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ht="15">
      <c r="A23" s="60"/>
      <c r="B23" s="60"/>
      <c r="C23" s="60"/>
      <c r="D23" s="60"/>
      <c r="E23" s="60"/>
      <c r="F23" s="60"/>
      <c r="G23" s="60"/>
      <c r="H23" s="60" t="s">
        <v>17</v>
      </c>
      <c r="I23" s="60"/>
      <c r="J23" s="60"/>
      <c r="K23" s="59">
        <f>G23*VLOOKUP($H23,'[6]Data'!$A$21:$C$31,2,FALSE)*1000+SUM(I23:J23)</f>
        <v>0</v>
      </c>
      <c r="L23" s="60"/>
      <c r="M23" s="60">
        <f>G23*VLOOKUP($H23,'[6]Data'!$A$21:$C$31,2,FALSE)*VLOOKUP($H23,'[6]Data'!$A$21:$C$31,3,FALSE)+(I23*0.819+J23*0.247)/1000</f>
        <v>0</v>
      </c>
      <c r="N23" s="60"/>
      <c r="O23" s="60"/>
      <c r="P23" s="60"/>
      <c r="Q23" s="60"/>
    </row>
    <row r="24" spans="1:17" ht="15">
      <c r="A24" s="90" t="s">
        <v>77</v>
      </c>
      <c r="B24" s="90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ht="15">
      <c r="A25" s="60"/>
      <c r="B25" s="60"/>
      <c r="C25" s="60"/>
      <c r="D25" s="35"/>
      <c r="E25" s="35"/>
      <c r="F25" s="35"/>
      <c r="G25" s="35"/>
      <c r="H25" s="60" t="s">
        <v>17</v>
      </c>
      <c r="I25" s="60"/>
      <c r="J25" s="60"/>
      <c r="K25" s="59">
        <f>G25*VLOOKUP($H25,'[6]Data'!$A$21:$C$31,2,FALSE)*1000+SUM(I25:J25)</f>
        <v>0</v>
      </c>
      <c r="L25" s="35"/>
      <c r="M25" s="60">
        <f>G25*VLOOKUP($H25,'[6]Data'!$A$21:$C$31,2,FALSE)*VLOOKUP($H25,'[6]Data'!$A$21:$C$31,3,FALSE)+(I25*0.819+J25*0.247)/1000</f>
        <v>0</v>
      </c>
      <c r="N25" s="60"/>
      <c r="O25" s="60"/>
      <c r="P25" s="60"/>
      <c r="Q25" s="60"/>
    </row>
    <row r="26" spans="1:17" ht="15">
      <c r="A26" s="90" t="s">
        <v>77</v>
      </c>
      <c r="B26" s="90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ht="15">
      <c r="A27" s="60"/>
      <c r="B27" s="60"/>
      <c r="C27" s="60"/>
      <c r="D27" s="35"/>
      <c r="E27" s="35"/>
      <c r="F27" s="35"/>
      <c r="G27" s="35"/>
      <c r="H27" s="60" t="s">
        <v>17</v>
      </c>
      <c r="I27" s="60"/>
      <c r="J27" s="60"/>
      <c r="K27" s="59">
        <f>G27*VLOOKUP($H27,'[6]Data'!$A$21:$C$31,2,FALSE)*1000+SUM(I27:J27)</f>
        <v>0</v>
      </c>
      <c r="L27" s="35"/>
      <c r="M27" s="60">
        <f>G27*VLOOKUP($H27,'[6]Data'!$A$21:$C$31,2,FALSE)*VLOOKUP($H27,'[6]Data'!$A$21:$C$31,3,FALSE)+(I27*0.819+J27*0.247)/1000</f>
        <v>0</v>
      </c>
      <c r="N27" s="60"/>
      <c r="O27" s="60"/>
      <c r="P27" s="60"/>
      <c r="Q27" s="60"/>
    </row>
    <row r="28" spans="1:17" ht="15">
      <c r="A28" s="90" t="s">
        <v>77</v>
      </c>
      <c r="B28" s="90"/>
      <c r="C28" s="87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15">
      <c r="A29" s="60"/>
      <c r="B29" s="60"/>
      <c r="C29" s="60"/>
      <c r="D29" s="35"/>
      <c r="E29" s="35"/>
      <c r="F29" s="35"/>
      <c r="G29" s="35"/>
      <c r="H29" s="60" t="s">
        <v>17</v>
      </c>
      <c r="I29" s="60"/>
      <c r="J29" s="60"/>
      <c r="K29" s="59">
        <f>G29*VLOOKUP($H29,'[6]Data'!$A$21:$C$31,2,FALSE)*1000+SUM(I29:J29)</f>
        <v>0</v>
      </c>
      <c r="L29" s="35"/>
      <c r="M29" s="60">
        <f>G29*VLOOKUP($H29,'[6]Data'!$A$21:$C$31,2,FALSE)*VLOOKUP($H29,'[6]Data'!$A$21:$C$31,3,FALSE)+(I29*0.819+J29*0.247)/1000</f>
        <v>0</v>
      </c>
      <c r="N29" s="60"/>
      <c r="O29" s="60"/>
      <c r="P29" s="60"/>
      <c r="Q29" s="60"/>
    </row>
    <row r="30" spans="1:17" ht="15">
      <c r="A30" s="90" t="s">
        <v>77</v>
      </c>
      <c r="B30" s="90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7" ht="15">
      <c r="A31" s="60"/>
      <c r="B31" s="60"/>
      <c r="C31" s="60"/>
      <c r="D31" s="35"/>
      <c r="E31" s="35"/>
      <c r="F31" s="35"/>
      <c r="G31" s="35"/>
      <c r="H31" s="60" t="s">
        <v>17</v>
      </c>
      <c r="I31" s="60"/>
      <c r="J31" s="60"/>
      <c r="K31" s="59">
        <f>G31*VLOOKUP($H31,'[6]Data'!$A$21:$C$31,2,FALSE)*1000+SUM(I31:J31)</f>
        <v>0</v>
      </c>
      <c r="L31" s="35"/>
      <c r="M31" s="60">
        <f>G31*VLOOKUP($H31,'[6]Data'!$A$21:$C$31,2,FALSE)*VLOOKUP($H31,'[6]Data'!$A$21:$C$31,3,FALSE)+(I31*0.819+J31*0.247)/1000</f>
        <v>0</v>
      </c>
      <c r="N31" s="60"/>
      <c r="O31" s="60"/>
      <c r="P31" s="60"/>
      <c r="Q31" s="60"/>
    </row>
    <row r="32" spans="1:17" ht="15">
      <c r="A32" s="81"/>
      <c r="B32" s="81"/>
      <c r="C32" s="81"/>
      <c r="D32" s="82"/>
      <c r="E32" s="82"/>
      <c r="F32" s="82"/>
      <c r="G32" s="82"/>
      <c r="H32" s="81"/>
      <c r="I32" s="81"/>
      <c r="J32" s="81"/>
      <c r="K32" s="83"/>
      <c r="L32" s="82"/>
      <c r="M32" s="81"/>
      <c r="N32" s="81"/>
      <c r="O32" s="81"/>
      <c r="P32" s="81"/>
      <c r="Q32" s="81"/>
    </row>
    <row r="33" spans="1:17" ht="15">
      <c r="A33" s="81"/>
      <c r="B33" s="81"/>
      <c r="C33" s="81"/>
      <c r="D33" s="82"/>
      <c r="E33" s="82"/>
      <c r="F33" s="82"/>
      <c r="G33" s="82"/>
      <c r="H33" s="81"/>
      <c r="I33" s="81"/>
      <c r="J33" s="81"/>
      <c r="K33" s="83"/>
      <c r="L33" s="82"/>
      <c r="M33" s="81"/>
      <c r="N33" s="81"/>
      <c r="O33" s="81"/>
      <c r="P33" s="81"/>
      <c r="Q33" s="81"/>
    </row>
    <row r="34" spans="1:17" ht="15">
      <c r="A34" s="81"/>
      <c r="B34" s="81"/>
      <c r="C34" s="81"/>
      <c r="D34" s="82"/>
      <c r="E34" s="82"/>
      <c r="F34" s="82"/>
      <c r="G34" s="82"/>
      <c r="H34" s="81"/>
      <c r="I34" s="81"/>
      <c r="J34" s="81"/>
      <c r="K34" s="83"/>
      <c r="L34" s="82"/>
      <c r="M34" s="81"/>
      <c r="N34" s="81"/>
      <c r="O34" s="81"/>
      <c r="P34" s="81"/>
      <c r="Q34" s="81"/>
    </row>
    <row r="35" spans="1:17" ht="15">
      <c r="A35" s="81"/>
      <c r="B35" s="81"/>
      <c r="C35" s="81"/>
      <c r="D35" s="82"/>
      <c r="E35" s="82"/>
      <c r="F35" s="82"/>
      <c r="G35" s="82"/>
      <c r="H35" s="81"/>
      <c r="I35" s="81"/>
      <c r="J35" s="81"/>
      <c r="K35" s="83"/>
      <c r="L35" s="82"/>
      <c r="M35" s="81"/>
      <c r="N35" s="81"/>
      <c r="O35" s="81"/>
      <c r="P35" s="81"/>
      <c r="Q35" s="81"/>
    </row>
    <row r="36" spans="1:17" ht="15">
      <c r="A36" s="20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5">
      <c r="A37" s="130" t="s">
        <v>46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ht="60">
      <c r="A38" s="120" t="s">
        <v>36</v>
      </c>
      <c r="B38" s="121"/>
      <c r="C38" s="121"/>
      <c r="D38" s="121"/>
      <c r="E38" s="121"/>
      <c r="F38" s="121"/>
      <c r="G38" s="122"/>
      <c r="H38" s="140" t="s">
        <v>47</v>
      </c>
      <c r="I38" s="131"/>
      <c r="J38" s="131"/>
      <c r="K38" s="131"/>
      <c r="L38" s="121" t="s">
        <v>58</v>
      </c>
      <c r="M38" s="122"/>
      <c r="N38" s="64" t="s">
        <v>35</v>
      </c>
      <c r="O38" s="120" t="s">
        <v>4</v>
      </c>
      <c r="P38" s="121"/>
      <c r="Q38" s="122"/>
    </row>
    <row r="39" spans="1:17" ht="15">
      <c r="A39" s="123" t="s">
        <v>25</v>
      </c>
      <c r="B39" s="124"/>
      <c r="C39" s="124"/>
      <c r="D39" s="124"/>
      <c r="E39" s="124"/>
      <c r="F39" s="124"/>
      <c r="G39" s="125"/>
      <c r="H39" s="132"/>
      <c r="I39" s="133"/>
      <c r="J39" s="133"/>
      <c r="K39" s="134"/>
      <c r="L39" s="123"/>
      <c r="M39" s="125"/>
      <c r="N39" s="129"/>
      <c r="O39" s="118"/>
      <c r="P39" s="118"/>
      <c r="Q39" s="118"/>
    </row>
    <row r="40" spans="1:17" ht="15">
      <c r="A40" s="126"/>
      <c r="B40" s="127"/>
      <c r="C40" s="127"/>
      <c r="D40" s="127"/>
      <c r="E40" s="127"/>
      <c r="F40" s="127"/>
      <c r="G40" s="128"/>
      <c r="H40" s="135"/>
      <c r="I40" s="136"/>
      <c r="J40" s="136"/>
      <c r="K40" s="137"/>
      <c r="L40" s="126"/>
      <c r="M40" s="128"/>
      <c r="N40" s="129"/>
      <c r="O40" s="118"/>
      <c r="P40" s="118"/>
      <c r="Q40" s="118"/>
    </row>
    <row r="41" spans="1:17" ht="15">
      <c r="A41" s="118" t="s">
        <v>26</v>
      </c>
      <c r="B41" s="118"/>
      <c r="C41" s="118"/>
      <c r="D41" s="118"/>
      <c r="E41" s="118"/>
      <c r="F41" s="118"/>
      <c r="G41" s="118"/>
      <c r="H41" s="132"/>
      <c r="I41" s="133"/>
      <c r="J41" s="133"/>
      <c r="K41" s="134"/>
      <c r="L41" s="123"/>
      <c r="M41" s="125"/>
      <c r="N41" s="129"/>
      <c r="O41" s="118"/>
      <c r="P41" s="118"/>
      <c r="Q41" s="118"/>
    </row>
    <row r="42" spans="1:17" ht="15">
      <c r="A42" s="118"/>
      <c r="B42" s="118"/>
      <c r="C42" s="118"/>
      <c r="D42" s="118"/>
      <c r="E42" s="118"/>
      <c r="F42" s="118"/>
      <c r="G42" s="118"/>
      <c r="H42" s="135"/>
      <c r="I42" s="136"/>
      <c r="J42" s="136"/>
      <c r="K42" s="137"/>
      <c r="L42" s="126"/>
      <c r="M42" s="128"/>
      <c r="N42" s="129"/>
      <c r="O42" s="118"/>
      <c r="P42" s="118"/>
      <c r="Q42" s="118"/>
    </row>
    <row r="43" spans="1:17" ht="15">
      <c r="A43" s="118" t="s">
        <v>27</v>
      </c>
      <c r="B43" s="118"/>
      <c r="C43" s="118"/>
      <c r="D43" s="118"/>
      <c r="E43" s="118"/>
      <c r="F43" s="118"/>
      <c r="G43" s="118"/>
      <c r="H43" s="132"/>
      <c r="I43" s="133"/>
      <c r="J43" s="133"/>
      <c r="K43" s="134"/>
      <c r="L43" s="123"/>
      <c r="M43" s="125"/>
      <c r="N43" s="129"/>
      <c r="O43" s="118"/>
      <c r="P43" s="118"/>
      <c r="Q43" s="118"/>
    </row>
    <row r="44" spans="1:17" ht="15">
      <c r="A44" s="118"/>
      <c r="B44" s="118"/>
      <c r="C44" s="118"/>
      <c r="D44" s="118"/>
      <c r="E44" s="118"/>
      <c r="F44" s="118"/>
      <c r="G44" s="118"/>
      <c r="H44" s="135"/>
      <c r="I44" s="136"/>
      <c r="J44" s="136"/>
      <c r="K44" s="137"/>
      <c r="L44" s="126"/>
      <c r="M44" s="128"/>
      <c r="N44" s="129"/>
      <c r="O44" s="118"/>
      <c r="P44" s="118"/>
      <c r="Q44" s="118"/>
    </row>
    <row r="45" spans="1:17" ht="15">
      <c r="A45" s="118" t="s">
        <v>28</v>
      </c>
      <c r="B45" s="118"/>
      <c r="C45" s="118"/>
      <c r="D45" s="118"/>
      <c r="E45" s="118"/>
      <c r="F45" s="118"/>
      <c r="G45" s="118"/>
      <c r="H45" s="132"/>
      <c r="I45" s="133"/>
      <c r="J45" s="133"/>
      <c r="K45" s="134"/>
      <c r="L45" s="123"/>
      <c r="M45" s="125"/>
      <c r="N45" s="129"/>
      <c r="O45" s="118"/>
      <c r="P45" s="118"/>
      <c r="Q45" s="118"/>
    </row>
    <row r="46" spans="1:17" ht="15">
      <c r="A46" s="118"/>
      <c r="B46" s="118"/>
      <c r="C46" s="118"/>
      <c r="D46" s="118"/>
      <c r="E46" s="118"/>
      <c r="F46" s="118"/>
      <c r="G46" s="118"/>
      <c r="H46" s="135"/>
      <c r="I46" s="136"/>
      <c r="J46" s="136"/>
      <c r="K46" s="137"/>
      <c r="L46" s="126"/>
      <c r="M46" s="128"/>
      <c r="N46" s="129"/>
      <c r="O46" s="118"/>
      <c r="P46" s="118"/>
      <c r="Q46" s="118"/>
    </row>
    <row r="47" spans="1:17" ht="15">
      <c r="A47" s="118" t="s">
        <v>29</v>
      </c>
      <c r="B47" s="118"/>
      <c r="C47" s="118"/>
      <c r="D47" s="118"/>
      <c r="E47" s="118"/>
      <c r="F47" s="118"/>
      <c r="G47" s="118"/>
      <c r="H47" s="132"/>
      <c r="I47" s="133"/>
      <c r="J47" s="133"/>
      <c r="K47" s="134"/>
      <c r="L47" s="123"/>
      <c r="M47" s="125"/>
      <c r="N47" s="129"/>
      <c r="O47" s="118"/>
      <c r="P47" s="118"/>
      <c r="Q47" s="118"/>
    </row>
    <row r="48" spans="1:17" ht="15">
      <c r="A48" s="118"/>
      <c r="B48" s="118"/>
      <c r="C48" s="118"/>
      <c r="D48" s="118"/>
      <c r="E48" s="118"/>
      <c r="F48" s="118"/>
      <c r="G48" s="118"/>
      <c r="H48" s="135"/>
      <c r="I48" s="136"/>
      <c r="J48" s="136"/>
      <c r="K48" s="137"/>
      <c r="L48" s="126"/>
      <c r="M48" s="128"/>
      <c r="N48" s="129"/>
      <c r="O48" s="118"/>
      <c r="P48" s="118"/>
      <c r="Q48" s="118"/>
    </row>
    <row r="49" spans="1:17" ht="15">
      <c r="A49" s="118" t="s">
        <v>30</v>
      </c>
      <c r="B49" s="118"/>
      <c r="C49" s="118"/>
      <c r="D49" s="118"/>
      <c r="E49" s="118"/>
      <c r="F49" s="118"/>
      <c r="G49" s="118"/>
      <c r="H49" s="132"/>
      <c r="I49" s="133"/>
      <c r="J49" s="133"/>
      <c r="K49" s="134"/>
      <c r="L49" s="123"/>
      <c r="M49" s="125"/>
      <c r="N49" s="129"/>
      <c r="O49" s="118"/>
      <c r="P49" s="118"/>
      <c r="Q49" s="118"/>
    </row>
    <row r="50" spans="1:17" ht="15">
      <c r="A50" s="118"/>
      <c r="B50" s="118"/>
      <c r="C50" s="118"/>
      <c r="D50" s="118"/>
      <c r="E50" s="118"/>
      <c r="F50" s="118"/>
      <c r="G50" s="118"/>
      <c r="H50" s="135"/>
      <c r="I50" s="136"/>
      <c r="J50" s="136"/>
      <c r="K50" s="137"/>
      <c r="L50" s="126"/>
      <c r="M50" s="128"/>
      <c r="N50" s="129"/>
      <c r="O50" s="118"/>
      <c r="P50" s="118"/>
      <c r="Q50" s="118"/>
    </row>
    <row r="51" spans="1:17" ht="15">
      <c r="A51" s="118" t="s">
        <v>31</v>
      </c>
      <c r="B51" s="118"/>
      <c r="C51" s="118"/>
      <c r="D51" s="118"/>
      <c r="E51" s="118"/>
      <c r="F51" s="118"/>
      <c r="G51" s="118"/>
      <c r="H51" s="132"/>
      <c r="I51" s="133"/>
      <c r="J51" s="133"/>
      <c r="K51" s="134"/>
      <c r="L51" s="123"/>
      <c r="M51" s="125"/>
      <c r="N51" s="129"/>
      <c r="O51" s="118"/>
      <c r="P51" s="118"/>
      <c r="Q51" s="118"/>
    </row>
    <row r="52" spans="1:17" ht="15">
      <c r="A52" s="118"/>
      <c r="B52" s="118"/>
      <c r="C52" s="118"/>
      <c r="D52" s="118"/>
      <c r="E52" s="118"/>
      <c r="F52" s="118"/>
      <c r="G52" s="118"/>
      <c r="H52" s="135"/>
      <c r="I52" s="136"/>
      <c r="J52" s="136"/>
      <c r="K52" s="137"/>
      <c r="L52" s="126"/>
      <c r="M52" s="128"/>
      <c r="N52" s="129"/>
      <c r="O52" s="118"/>
      <c r="P52" s="118"/>
      <c r="Q52" s="118"/>
    </row>
    <row r="53" spans="1:17" ht="15">
      <c r="A53" s="118" t="s">
        <v>32</v>
      </c>
      <c r="B53" s="118"/>
      <c r="C53" s="118"/>
      <c r="D53" s="118"/>
      <c r="E53" s="118"/>
      <c r="F53" s="118"/>
      <c r="G53" s="118"/>
      <c r="H53" s="132"/>
      <c r="I53" s="133"/>
      <c r="J53" s="133"/>
      <c r="K53" s="134"/>
      <c r="L53" s="123"/>
      <c r="M53" s="125"/>
      <c r="N53" s="129"/>
      <c r="O53" s="118"/>
      <c r="P53" s="118"/>
      <c r="Q53" s="118"/>
    </row>
    <row r="54" spans="1:17" ht="15">
      <c r="A54" s="118"/>
      <c r="B54" s="118"/>
      <c r="C54" s="118"/>
      <c r="D54" s="118"/>
      <c r="E54" s="118"/>
      <c r="F54" s="118"/>
      <c r="G54" s="118"/>
      <c r="H54" s="135"/>
      <c r="I54" s="136"/>
      <c r="J54" s="136"/>
      <c r="K54" s="137"/>
      <c r="L54" s="126"/>
      <c r="M54" s="128"/>
      <c r="N54" s="129"/>
      <c r="O54" s="118"/>
      <c r="P54" s="118"/>
      <c r="Q54" s="118"/>
    </row>
    <row r="55" spans="1:17" ht="15">
      <c r="A55" s="22"/>
      <c r="B55" s="23"/>
      <c r="C55" s="23"/>
      <c r="D55" s="23"/>
      <c r="E55" s="23"/>
      <c r="F55" s="23"/>
      <c r="G55" s="23"/>
      <c r="H55" s="24"/>
      <c r="I55" s="24"/>
      <c r="J55" s="24"/>
      <c r="K55" s="24"/>
      <c r="L55" s="25"/>
      <c r="M55" s="25"/>
      <c r="N55" s="26"/>
      <c r="O55" s="52"/>
      <c r="P55" s="52"/>
      <c r="Q55" s="53"/>
    </row>
    <row r="56" spans="1:17" ht="15">
      <c r="A56" s="153" t="s">
        <v>59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54"/>
      <c r="P56" s="54"/>
      <c r="Q56" s="54"/>
    </row>
    <row r="57" spans="1:14" ht="15">
      <c r="A57" s="131" t="s">
        <v>33</v>
      </c>
      <c r="B57" s="131"/>
      <c r="C57" s="131"/>
      <c r="D57" s="132" t="s">
        <v>37</v>
      </c>
      <c r="E57" s="133"/>
      <c r="F57" s="133"/>
      <c r="G57" s="134"/>
      <c r="H57" s="131" t="s">
        <v>38</v>
      </c>
      <c r="I57" s="131"/>
      <c r="J57" s="138" t="s">
        <v>62</v>
      </c>
      <c r="K57" s="139"/>
      <c r="L57" s="131" t="s">
        <v>66</v>
      </c>
      <c r="M57" s="131"/>
      <c r="N57" s="131"/>
    </row>
    <row r="58" spans="1:14" ht="15">
      <c r="A58" s="131"/>
      <c r="B58" s="131"/>
      <c r="C58" s="131"/>
      <c r="D58" s="135"/>
      <c r="E58" s="136"/>
      <c r="F58" s="136"/>
      <c r="G58" s="137"/>
      <c r="H58" s="131"/>
      <c r="I58" s="131"/>
      <c r="J58" s="34" t="s">
        <v>60</v>
      </c>
      <c r="K58" s="34" t="s">
        <v>61</v>
      </c>
      <c r="L58" s="131"/>
      <c r="M58" s="131"/>
      <c r="N58" s="131"/>
    </row>
    <row r="59" spans="1:14" ht="15">
      <c r="A59" s="105" t="s">
        <v>63</v>
      </c>
      <c r="B59" s="105"/>
      <c r="C59" s="105"/>
      <c r="D59" s="150">
        <v>13351.810000000003</v>
      </c>
      <c r="E59" s="151"/>
      <c r="F59" s="151"/>
      <c r="G59" s="152"/>
      <c r="H59" s="119"/>
      <c r="I59" s="119"/>
      <c r="J59" s="12">
        <f>D59*0.06</f>
        <v>801.1086000000001</v>
      </c>
      <c r="K59" s="12"/>
      <c r="L59" s="99"/>
      <c r="M59" s="99"/>
      <c r="N59" s="99"/>
    </row>
    <row r="60" spans="1:14" ht="15">
      <c r="A60" s="105" t="s">
        <v>64</v>
      </c>
      <c r="B60" s="105"/>
      <c r="C60" s="105"/>
      <c r="D60" s="150">
        <v>4243.03</v>
      </c>
      <c r="E60" s="151"/>
      <c r="F60" s="151"/>
      <c r="G60" s="152"/>
      <c r="H60" s="119"/>
      <c r="I60" s="119"/>
      <c r="J60" s="12"/>
      <c r="K60" s="12">
        <f>D60*0.07</f>
        <v>297.01210000000003</v>
      </c>
      <c r="L60" s="99"/>
      <c r="M60" s="99"/>
      <c r="N60" s="99"/>
    </row>
    <row r="62" spans="1:17" ht="15">
      <c r="A62" s="141" t="s">
        <v>65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</row>
    <row r="63" spans="1:17" ht="60">
      <c r="A63" s="138" t="s">
        <v>36</v>
      </c>
      <c r="B63" s="142"/>
      <c r="C63" s="142"/>
      <c r="D63" s="142"/>
      <c r="E63" s="142"/>
      <c r="F63" s="142"/>
      <c r="G63" s="139"/>
      <c r="H63" s="140" t="s">
        <v>67</v>
      </c>
      <c r="I63" s="140"/>
      <c r="J63" s="140"/>
      <c r="K63" s="140"/>
      <c r="L63" s="140" t="s">
        <v>58</v>
      </c>
      <c r="M63" s="140"/>
      <c r="N63" s="64" t="s">
        <v>35</v>
      </c>
      <c r="O63" s="140" t="s">
        <v>66</v>
      </c>
      <c r="P63" s="140"/>
      <c r="Q63" s="140"/>
    </row>
    <row r="64" spans="1:17" ht="90">
      <c r="A64" s="143" t="s">
        <v>197</v>
      </c>
      <c r="B64" s="143"/>
      <c r="C64" s="143"/>
      <c r="D64" s="143"/>
      <c r="E64" s="143"/>
      <c r="F64" s="143"/>
      <c r="G64" s="143"/>
      <c r="H64" s="140" t="s">
        <v>72</v>
      </c>
      <c r="I64" s="140"/>
      <c r="J64" s="140"/>
      <c r="K64" s="140"/>
      <c r="L64" s="143"/>
      <c r="M64" s="143"/>
      <c r="N64" s="60" t="s">
        <v>198</v>
      </c>
      <c r="O64" s="143" t="s">
        <v>199</v>
      </c>
      <c r="P64" s="143"/>
      <c r="Q64" s="143"/>
    </row>
    <row r="65" spans="1:17" ht="15">
      <c r="A65" s="143"/>
      <c r="B65" s="143"/>
      <c r="C65" s="143"/>
      <c r="D65" s="143"/>
      <c r="E65" s="143"/>
      <c r="F65" s="143"/>
      <c r="G65" s="143"/>
      <c r="H65" s="140"/>
      <c r="I65" s="140"/>
      <c r="J65" s="140"/>
      <c r="K65" s="140"/>
      <c r="L65" s="143"/>
      <c r="M65" s="143"/>
      <c r="N65" s="60"/>
      <c r="O65" s="143"/>
      <c r="P65" s="143"/>
      <c r="Q65" s="143"/>
    </row>
    <row r="66" spans="1:17" ht="15">
      <c r="A66" s="143"/>
      <c r="B66" s="143"/>
      <c r="C66" s="143"/>
      <c r="D66" s="143"/>
      <c r="E66" s="143"/>
      <c r="F66" s="143"/>
      <c r="G66" s="143"/>
      <c r="H66" s="140"/>
      <c r="I66" s="140"/>
      <c r="J66" s="140"/>
      <c r="K66" s="140"/>
      <c r="L66" s="143"/>
      <c r="M66" s="143"/>
      <c r="N66" s="60"/>
      <c r="O66" s="143"/>
      <c r="P66" s="143"/>
      <c r="Q66" s="143"/>
    </row>
    <row r="68" spans="8:13" ht="15">
      <c r="H68" s="57" t="s">
        <v>165</v>
      </c>
      <c r="M68" s="57" t="s">
        <v>120</v>
      </c>
    </row>
    <row r="69" ht="15">
      <c r="H69" s="55"/>
    </row>
    <row r="70" spans="8:13" ht="15">
      <c r="H70" t="s">
        <v>200</v>
      </c>
      <c r="M70" s="56" t="s">
        <v>201</v>
      </c>
    </row>
    <row r="72" ht="15">
      <c r="M72" t="s">
        <v>122</v>
      </c>
    </row>
  </sheetData>
  <sheetProtection/>
  <mergeCells count="132">
    <mergeCell ref="A65:G65"/>
    <mergeCell ref="H65:K65"/>
    <mergeCell ref="L65:M65"/>
    <mergeCell ref="O65:Q65"/>
    <mergeCell ref="A66:G66"/>
    <mergeCell ref="H66:K66"/>
    <mergeCell ref="L66:M66"/>
    <mergeCell ref="O66:Q66"/>
    <mergeCell ref="A62:Q62"/>
    <mergeCell ref="A63:G63"/>
    <mergeCell ref="H63:K63"/>
    <mergeCell ref="L63:M63"/>
    <mergeCell ref="O63:Q63"/>
    <mergeCell ref="A64:G64"/>
    <mergeCell ref="H64:K64"/>
    <mergeCell ref="L64:M64"/>
    <mergeCell ref="O64:Q64"/>
    <mergeCell ref="A59:C59"/>
    <mergeCell ref="D59:G59"/>
    <mergeCell ref="H59:I59"/>
    <mergeCell ref="L59:N59"/>
    <mergeCell ref="A60:C60"/>
    <mergeCell ref="D60:G60"/>
    <mergeCell ref="H60:I60"/>
    <mergeCell ref="L60:N60"/>
    <mergeCell ref="A56:N56"/>
    <mergeCell ref="A57:C58"/>
    <mergeCell ref="D57:G58"/>
    <mergeCell ref="H57:I58"/>
    <mergeCell ref="J57:K57"/>
    <mergeCell ref="L57:N58"/>
    <mergeCell ref="A51:G52"/>
    <mergeCell ref="H51:K52"/>
    <mergeCell ref="L51:M52"/>
    <mergeCell ref="N51:N52"/>
    <mergeCell ref="O51:Q52"/>
    <mergeCell ref="A53:G54"/>
    <mergeCell ref="H53:K54"/>
    <mergeCell ref="L53:M54"/>
    <mergeCell ref="N53:N54"/>
    <mergeCell ref="O53:Q54"/>
    <mergeCell ref="A47:G48"/>
    <mergeCell ref="H47:K48"/>
    <mergeCell ref="L47:M48"/>
    <mergeCell ref="N47:N48"/>
    <mergeCell ref="O47:Q48"/>
    <mergeCell ref="A49:G50"/>
    <mergeCell ref="H49:K50"/>
    <mergeCell ref="L49:M50"/>
    <mergeCell ref="N49:N50"/>
    <mergeCell ref="O49:Q50"/>
    <mergeCell ref="A43:G44"/>
    <mergeCell ref="H43:K44"/>
    <mergeCell ref="L43:M44"/>
    <mergeCell ref="N43:N44"/>
    <mergeCell ref="O43:Q44"/>
    <mergeCell ref="A45:G46"/>
    <mergeCell ref="H45:K46"/>
    <mergeCell ref="L45:M46"/>
    <mergeCell ref="N45:N46"/>
    <mergeCell ref="O45:Q46"/>
    <mergeCell ref="A39:G40"/>
    <mergeCell ref="H39:K40"/>
    <mergeCell ref="L39:M40"/>
    <mergeCell ref="N39:N40"/>
    <mergeCell ref="O39:Q40"/>
    <mergeCell ref="A41:G42"/>
    <mergeCell ref="H41:K42"/>
    <mergeCell ref="L41:M42"/>
    <mergeCell ref="N41:N42"/>
    <mergeCell ref="O41:Q42"/>
    <mergeCell ref="A30:B30"/>
    <mergeCell ref="C30:Q30"/>
    <mergeCell ref="A37:Q37"/>
    <mergeCell ref="A38:G38"/>
    <mergeCell ref="H38:K38"/>
    <mergeCell ref="L38:M38"/>
    <mergeCell ref="O38:Q38"/>
    <mergeCell ref="A24:B24"/>
    <mergeCell ref="C24:Q24"/>
    <mergeCell ref="A26:B26"/>
    <mergeCell ref="C26:Q26"/>
    <mergeCell ref="A28:B28"/>
    <mergeCell ref="C28:Q28"/>
    <mergeCell ref="A18:B18"/>
    <mergeCell ref="C18:Q18"/>
    <mergeCell ref="A20:B20"/>
    <mergeCell ref="C20:Q20"/>
    <mergeCell ref="A22:B22"/>
    <mergeCell ref="C22:Q22"/>
    <mergeCell ref="P13:P16"/>
    <mergeCell ref="Q13:Q16"/>
    <mergeCell ref="G14:H15"/>
    <mergeCell ref="I14:J14"/>
    <mergeCell ref="K14:K16"/>
    <mergeCell ref="L14:L16"/>
    <mergeCell ref="M14:M16"/>
    <mergeCell ref="I15:I16"/>
    <mergeCell ref="J15:J16"/>
    <mergeCell ref="A12:Q12"/>
    <mergeCell ref="A13:A16"/>
    <mergeCell ref="B13:B16"/>
    <mergeCell ref="C13:C16"/>
    <mergeCell ref="D13:D16"/>
    <mergeCell ref="E13:E16"/>
    <mergeCell ref="F13:F16"/>
    <mergeCell ref="G13:M13"/>
    <mergeCell ref="N13:N16"/>
    <mergeCell ref="O13:O16"/>
    <mergeCell ref="A8:B8"/>
    <mergeCell ref="C8:H8"/>
    <mergeCell ref="I8:K8"/>
    <mergeCell ref="L8:O8"/>
    <mergeCell ref="A9:B9"/>
    <mergeCell ref="C9:K9"/>
    <mergeCell ref="L9:M9"/>
    <mergeCell ref="N9:O9"/>
    <mergeCell ref="A6:B6"/>
    <mergeCell ref="C6:E6"/>
    <mergeCell ref="G6:J6"/>
    <mergeCell ref="K6:N6"/>
    <mergeCell ref="A7:B7"/>
    <mergeCell ref="C7:H7"/>
    <mergeCell ref="I7:K7"/>
    <mergeCell ref="L7:O7"/>
    <mergeCell ref="A2:P2"/>
    <mergeCell ref="A3:P3"/>
    <mergeCell ref="A4:O4"/>
    <mergeCell ref="A5:B5"/>
    <mergeCell ref="C5:E5"/>
    <mergeCell ref="G5:H5"/>
    <mergeCell ref="I5:K5"/>
  </mergeCells>
  <dataValidations count="6">
    <dataValidation type="list" allowBlank="1" showInputMessage="1" showErrorMessage="1" sqref="C19 C21 C23 C25 C27 C29 C31:C35">
      <formula1>ти</formula1>
    </dataValidation>
    <dataValidation type="list" allowBlank="1" showInputMessage="1" showErrorMessage="1" sqref="A19 A23 A25 A27 A29 A31:A35 A21">
      <formula1>опа</formula1>
    </dataValidation>
    <dataValidation type="list" allowBlank="1" showInputMessage="1" showErrorMessage="1" sqref="N19 N21 N23 N25 N27 N29 N31:N35">
      <formula1>az</formula1>
    </dataValidation>
    <dataValidation type="list" allowBlank="1" showInputMessage="1" showErrorMessage="1" sqref="H19 H21 H23 H25 H27 H29 H31:H35">
      <formula1>gorivo2</formula1>
    </dataValidation>
    <dataValidation type="list" allowBlank="1" showInputMessage="1" showErrorMessage="1" sqref="H64:K66">
      <formula1>Потенциал</formula1>
    </dataValidation>
    <dataValidation type="list" allowBlank="1" showInputMessage="1" showErrorMessage="1" sqref="H39:K55">
      <formula1>НПДЕВИ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84"/>
  <sheetViews>
    <sheetView zoomScalePageLayoutView="0" workbookViewId="0" topLeftCell="A31">
      <selection activeCell="U16" sqref="U16"/>
    </sheetView>
  </sheetViews>
  <sheetFormatPr defaultColWidth="9.140625" defaultRowHeight="15"/>
  <cols>
    <col min="16" max="16" width="14.00390625" style="0" customWidth="1"/>
    <col min="17" max="17" width="10.00390625" style="0" customWidth="1"/>
  </cols>
  <sheetData>
    <row r="2" spans="1:16" ht="18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33" customHeight="1">
      <c r="A3" s="162" t="s">
        <v>167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01"/>
      <c r="N4" s="101"/>
      <c r="O4" s="101"/>
      <c r="P4" s="1"/>
    </row>
    <row r="5" spans="1:16" ht="15">
      <c r="A5" s="112" t="s">
        <v>39</v>
      </c>
      <c r="B5" s="112"/>
      <c r="C5" s="113" t="s">
        <v>150</v>
      </c>
      <c r="D5" s="113"/>
      <c r="E5" s="113"/>
      <c r="F5" s="14" t="s">
        <v>151</v>
      </c>
      <c r="G5" s="113" t="s">
        <v>152</v>
      </c>
      <c r="H5" s="113"/>
      <c r="I5" s="94" t="s">
        <v>153</v>
      </c>
      <c r="J5" s="94"/>
      <c r="K5" s="94"/>
      <c r="L5" s="15"/>
      <c r="M5" s="16"/>
      <c r="N5" s="16"/>
      <c r="O5" s="16"/>
      <c r="P5" s="3"/>
    </row>
    <row r="6" spans="1:16" ht="15">
      <c r="A6" s="95" t="s">
        <v>40</v>
      </c>
      <c r="B6" s="95"/>
      <c r="C6" s="96" t="s">
        <v>154</v>
      </c>
      <c r="D6" s="97"/>
      <c r="E6" s="98"/>
      <c r="F6" s="11" t="s">
        <v>155</v>
      </c>
      <c r="G6" s="99" t="s">
        <v>2</v>
      </c>
      <c r="H6" s="99"/>
      <c r="I6" s="99"/>
      <c r="J6" s="99"/>
      <c r="K6" s="99" t="s">
        <v>156</v>
      </c>
      <c r="L6" s="99"/>
      <c r="M6" s="99"/>
      <c r="N6" s="99"/>
      <c r="O6" s="62" t="s">
        <v>157</v>
      </c>
      <c r="P6" s="2"/>
    </row>
    <row r="7" spans="1:15" ht="15">
      <c r="A7" s="114" t="s">
        <v>1</v>
      </c>
      <c r="B7" s="114"/>
      <c r="C7" s="161" t="s">
        <v>158</v>
      </c>
      <c r="D7" s="155"/>
      <c r="E7" s="155"/>
      <c r="F7" s="155"/>
      <c r="G7" s="155"/>
      <c r="H7" s="155"/>
      <c r="I7" s="105" t="s">
        <v>159</v>
      </c>
      <c r="J7" s="105"/>
      <c r="K7" s="105"/>
      <c r="L7" s="106" t="s">
        <v>160</v>
      </c>
      <c r="M7" s="106"/>
      <c r="N7" s="106"/>
      <c r="O7" s="106"/>
    </row>
    <row r="8" spans="1:15" ht="15">
      <c r="A8" s="95" t="s">
        <v>41</v>
      </c>
      <c r="B8" s="95"/>
      <c r="C8" s="115" t="s">
        <v>161</v>
      </c>
      <c r="D8" s="116"/>
      <c r="E8" s="116"/>
      <c r="F8" s="116"/>
      <c r="G8" s="116"/>
      <c r="H8" s="116"/>
      <c r="I8" s="105" t="s">
        <v>162</v>
      </c>
      <c r="J8" s="105"/>
      <c r="K8" s="105"/>
      <c r="L8" s="106" t="s">
        <v>163</v>
      </c>
      <c r="M8" s="106"/>
      <c r="N8" s="106"/>
      <c r="O8" s="106"/>
    </row>
    <row r="9" spans="1:15" ht="15">
      <c r="A9" s="95" t="s">
        <v>42</v>
      </c>
      <c r="B9" s="95"/>
      <c r="C9" s="160" t="s">
        <v>164</v>
      </c>
      <c r="D9" s="157"/>
      <c r="E9" s="157"/>
      <c r="F9" s="157"/>
      <c r="G9" s="157"/>
      <c r="H9" s="157"/>
      <c r="I9" s="157"/>
      <c r="J9" s="157"/>
      <c r="K9" s="158"/>
      <c r="L9" s="119" t="s">
        <v>43</v>
      </c>
      <c r="M9" s="119"/>
      <c r="N9" s="119" t="s">
        <v>137</v>
      </c>
      <c r="O9" s="119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2" spans="1:17" ht="15">
      <c r="A12" s="117" t="s">
        <v>34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ht="15">
      <c r="A13" s="86" t="s">
        <v>20</v>
      </c>
      <c r="B13" s="86" t="s">
        <v>76</v>
      </c>
      <c r="C13" s="86" t="s">
        <v>3</v>
      </c>
      <c r="D13" s="86" t="s">
        <v>116</v>
      </c>
      <c r="E13" s="86" t="s">
        <v>7</v>
      </c>
      <c r="F13" s="86" t="s">
        <v>8</v>
      </c>
      <c r="G13" s="86" t="s">
        <v>73</v>
      </c>
      <c r="H13" s="86"/>
      <c r="I13" s="86"/>
      <c r="J13" s="86"/>
      <c r="K13" s="86"/>
      <c r="L13" s="86"/>
      <c r="M13" s="86"/>
      <c r="N13" s="86" t="s">
        <v>45</v>
      </c>
      <c r="O13" s="86" t="s">
        <v>6</v>
      </c>
      <c r="P13" s="86" t="s">
        <v>5</v>
      </c>
      <c r="Q13" s="86" t="s">
        <v>4</v>
      </c>
    </row>
    <row r="14" spans="1:17" ht="15">
      <c r="A14" s="86"/>
      <c r="B14" s="86"/>
      <c r="C14" s="86"/>
      <c r="D14" s="91"/>
      <c r="E14" s="92"/>
      <c r="F14" s="86"/>
      <c r="G14" s="93" t="s">
        <v>22</v>
      </c>
      <c r="H14" s="93"/>
      <c r="I14" s="86" t="s">
        <v>9</v>
      </c>
      <c r="J14" s="86"/>
      <c r="K14" s="93" t="s">
        <v>10</v>
      </c>
      <c r="L14" s="93" t="s">
        <v>11</v>
      </c>
      <c r="M14" s="93" t="s">
        <v>44</v>
      </c>
      <c r="N14" s="86"/>
      <c r="O14" s="86"/>
      <c r="P14" s="86"/>
      <c r="Q14" s="86"/>
    </row>
    <row r="15" spans="1:17" ht="15">
      <c r="A15" s="86"/>
      <c r="B15" s="86"/>
      <c r="C15" s="86"/>
      <c r="D15" s="91"/>
      <c r="E15" s="92"/>
      <c r="F15" s="86"/>
      <c r="G15" s="93"/>
      <c r="H15" s="93"/>
      <c r="I15" s="93" t="s">
        <v>12</v>
      </c>
      <c r="J15" s="93" t="s">
        <v>13</v>
      </c>
      <c r="K15" s="93"/>
      <c r="L15" s="93"/>
      <c r="M15" s="93"/>
      <c r="N15" s="86"/>
      <c r="O15" s="86"/>
      <c r="P15" s="86"/>
      <c r="Q15" s="86"/>
    </row>
    <row r="16" spans="1:17" ht="25.5">
      <c r="A16" s="86"/>
      <c r="B16" s="86"/>
      <c r="C16" s="86"/>
      <c r="D16" s="91"/>
      <c r="E16" s="92"/>
      <c r="F16" s="86"/>
      <c r="G16" s="61" t="s">
        <v>21</v>
      </c>
      <c r="H16" s="61" t="s">
        <v>74</v>
      </c>
      <c r="I16" s="93"/>
      <c r="J16" s="93"/>
      <c r="K16" s="93"/>
      <c r="L16" s="93"/>
      <c r="M16" s="93"/>
      <c r="N16" s="86"/>
      <c r="O16" s="86"/>
      <c r="P16" s="86"/>
      <c r="Q16" s="86"/>
    </row>
    <row r="17" spans="1:17" ht="76.5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7" ht="15">
      <c r="A18" s="90" t="s">
        <v>77</v>
      </c>
      <c r="B18" s="90"/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/>
    </row>
    <row r="19" spans="1:17" ht="15">
      <c r="A19" s="60"/>
      <c r="B19" s="7"/>
      <c r="C19" s="60"/>
      <c r="D19" s="60"/>
      <c r="E19" s="60"/>
      <c r="F19" s="60"/>
      <c r="G19" s="60"/>
      <c r="H19" s="60" t="s">
        <v>17</v>
      </c>
      <c r="I19" s="60"/>
      <c r="J19" s="60"/>
      <c r="K19" s="59">
        <f>G19*VLOOKUP($H19,'[4]Data'!$A$21:$C$31,2,FALSE)*1000+SUM(I19:J19)</f>
        <v>0</v>
      </c>
      <c r="L19" s="60"/>
      <c r="M19" s="60">
        <f>G19*VLOOKUP($H19,'[4]Data'!$A$21:$C$31,2,FALSE)*VLOOKUP($H19,'[4]Data'!$A$21:$C$31,3,FALSE)+(I19*0.819+J19*0.247)/1000</f>
        <v>0</v>
      </c>
      <c r="N19" s="60"/>
      <c r="O19" s="60"/>
      <c r="P19" s="60"/>
      <c r="Q19" s="60"/>
    </row>
    <row r="20" spans="1:17" ht="15">
      <c r="A20" s="90" t="s">
        <v>77</v>
      </c>
      <c r="B20" s="90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</row>
    <row r="21" spans="1:17" ht="15">
      <c r="A21" s="60"/>
      <c r="B21" s="60"/>
      <c r="C21" s="60"/>
      <c r="D21" s="60"/>
      <c r="E21" s="60"/>
      <c r="F21" s="60"/>
      <c r="G21" s="60"/>
      <c r="H21" s="60" t="s">
        <v>17</v>
      </c>
      <c r="I21" s="35"/>
      <c r="J21" s="60"/>
      <c r="K21" s="59">
        <f>G21*VLOOKUP($H21,'[4]Data'!$A$21:$C$31,2,FALSE)*1000+SUM(I21:J21)</f>
        <v>0</v>
      </c>
      <c r="L21" s="60"/>
      <c r="M21" s="60">
        <f>G21*VLOOKUP($H21,'[4]Data'!$A$21:$C$31,2,FALSE)*VLOOKUP($H21,'[4]Data'!$A$21:$C$31,3,FALSE)+(I21*0.819+J21*0.247)/1000</f>
        <v>0</v>
      </c>
      <c r="N21" s="60"/>
      <c r="O21" s="60"/>
      <c r="P21" s="60"/>
      <c r="Q21" s="60"/>
    </row>
    <row r="22" spans="1:17" ht="15">
      <c r="A22" s="90" t="s">
        <v>77</v>
      </c>
      <c r="B22" s="90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ht="15">
      <c r="A23" s="60"/>
      <c r="B23" s="60"/>
      <c r="C23" s="60"/>
      <c r="D23" s="60"/>
      <c r="E23" s="60"/>
      <c r="F23" s="60"/>
      <c r="G23" s="60"/>
      <c r="H23" s="60" t="s">
        <v>17</v>
      </c>
      <c r="I23" s="60"/>
      <c r="J23" s="60"/>
      <c r="K23" s="59">
        <f>G23*VLOOKUP($H23,'[4]Data'!$A$21:$C$31,2,FALSE)*1000+SUM(I23:J23)</f>
        <v>0</v>
      </c>
      <c r="L23" s="60"/>
      <c r="M23" s="60">
        <f>G23*VLOOKUP($H23,'[4]Data'!$A$21:$C$31,2,FALSE)*VLOOKUP($H23,'[4]Data'!$A$21:$C$31,3,FALSE)+(I23*0.819+J23*0.247)/1000</f>
        <v>0</v>
      </c>
      <c r="N23" s="60"/>
      <c r="O23" s="60"/>
      <c r="P23" s="60"/>
      <c r="Q23" s="60"/>
    </row>
    <row r="24" spans="1:17" ht="15">
      <c r="A24" s="90" t="s">
        <v>77</v>
      </c>
      <c r="B24" s="90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ht="15">
      <c r="A25" s="60"/>
      <c r="B25" s="60"/>
      <c r="C25" s="60"/>
      <c r="D25" s="35"/>
      <c r="E25" s="35"/>
      <c r="F25" s="35"/>
      <c r="G25" s="35"/>
      <c r="H25" s="60" t="s">
        <v>17</v>
      </c>
      <c r="I25" s="60"/>
      <c r="J25" s="60"/>
      <c r="K25" s="59">
        <f>G25*VLOOKUP($H25,'[4]Data'!$A$21:$C$31,2,FALSE)*1000+SUM(I25:J25)</f>
        <v>0</v>
      </c>
      <c r="L25" s="35"/>
      <c r="M25" s="60">
        <f>G25*VLOOKUP($H25,'[4]Data'!$A$21:$C$31,2,FALSE)*VLOOKUP($H25,'[4]Data'!$A$21:$C$31,3,FALSE)+(I25*0.819+J25*0.247)/1000</f>
        <v>0</v>
      </c>
      <c r="N25" s="60"/>
      <c r="O25" s="60"/>
      <c r="P25" s="60"/>
      <c r="Q25" s="60"/>
    </row>
    <row r="26" spans="1:17" ht="15">
      <c r="A26" s="90" t="s">
        <v>77</v>
      </c>
      <c r="B26" s="90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ht="15">
      <c r="A27" s="60"/>
      <c r="B27" s="60"/>
      <c r="C27" s="60"/>
      <c r="D27" s="35"/>
      <c r="E27" s="35"/>
      <c r="F27" s="35"/>
      <c r="G27" s="35"/>
      <c r="H27" s="60" t="s">
        <v>17</v>
      </c>
      <c r="I27" s="60"/>
      <c r="J27" s="60"/>
      <c r="K27" s="59">
        <f>G27*VLOOKUP($H27,'[4]Data'!$A$21:$C$31,2,FALSE)*1000+SUM(I27:J27)</f>
        <v>0</v>
      </c>
      <c r="L27" s="35"/>
      <c r="M27" s="60">
        <f>G27*VLOOKUP($H27,'[4]Data'!$A$21:$C$31,2,FALSE)*VLOOKUP($H27,'[4]Data'!$A$21:$C$31,3,FALSE)+(I27*0.819+J27*0.247)/1000</f>
        <v>0</v>
      </c>
      <c r="N27" s="60"/>
      <c r="O27" s="60"/>
      <c r="P27" s="60"/>
      <c r="Q27" s="60"/>
    </row>
    <row r="28" spans="1:17" ht="15">
      <c r="A28" s="90" t="s">
        <v>77</v>
      </c>
      <c r="B28" s="90"/>
      <c r="C28" s="87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15">
      <c r="A29" s="60"/>
      <c r="B29" s="60"/>
      <c r="C29" s="60"/>
      <c r="D29" s="35"/>
      <c r="E29" s="35"/>
      <c r="F29" s="35"/>
      <c r="G29" s="35"/>
      <c r="H29" s="60" t="s">
        <v>17</v>
      </c>
      <c r="I29" s="60"/>
      <c r="J29" s="60"/>
      <c r="K29" s="59">
        <f>G29*VLOOKUP($H29,'[4]Data'!$A$21:$C$31,2,FALSE)*1000+SUM(I29:J29)</f>
        <v>0</v>
      </c>
      <c r="L29" s="35"/>
      <c r="M29" s="60">
        <f>G29*VLOOKUP($H29,'[4]Data'!$A$21:$C$31,2,FALSE)*VLOOKUP($H29,'[4]Data'!$A$21:$C$31,3,FALSE)+(I29*0.819+J29*0.247)/1000</f>
        <v>0</v>
      </c>
      <c r="N29" s="60"/>
      <c r="O29" s="60"/>
      <c r="P29" s="60"/>
      <c r="Q29" s="60"/>
    </row>
    <row r="30" spans="1:17" ht="15">
      <c r="A30" s="90" t="s">
        <v>77</v>
      </c>
      <c r="B30" s="90"/>
      <c r="C30" s="8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1:17" ht="15">
      <c r="A31" s="60"/>
      <c r="B31" s="60"/>
      <c r="C31" s="60"/>
      <c r="D31" s="35"/>
      <c r="E31" s="35"/>
      <c r="F31" s="35"/>
      <c r="G31" s="35"/>
      <c r="H31" s="60" t="s">
        <v>17</v>
      </c>
      <c r="I31" s="60"/>
      <c r="J31" s="60"/>
      <c r="K31" s="59">
        <f>G31*VLOOKUP($H31,'[4]Data'!$A$21:$C$31,2,FALSE)*1000+SUM(I31:J31)</f>
        <v>0</v>
      </c>
      <c r="L31" s="35"/>
      <c r="M31" s="60">
        <f>G31*VLOOKUP($H31,'[4]Data'!$A$21:$C$31,2,FALSE)*VLOOKUP($H31,'[4]Data'!$A$21:$C$31,3,FALSE)+(I31*0.819+J31*0.247)/1000</f>
        <v>0</v>
      </c>
      <c r="N31" s="60"/>
      <c r="O31" s="60"/>
      <c r="P31" s="60"/>
      <c r="Q31" s="60"/>
    </row>
    <row r="32" spans="1:17" ht="15">
      <c r="A32" s="90" t="s">
        <v>77</v>
      </c>
      <c r="B32" s="90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ht="15">
      <c r="A33" s="60"/>
      <c r="B33" s="60"/>
      <c r="C33" s="60"/>
      <c r="D33" s="35"/>
      <c r="E33" s="35"/>
      <c r="F33" s="35"/>
      <c r="G33" s="35"/>
      <c r="H33" s="60" t="s">
        <v>17</v>
      </c>
      <c r="I33" s="60"/>
      <c r="J33" s="60"/>
      <c r="K33" s="59">
        <f>G33*VLOOKUP($H33,'[4]Data'!$A$21:$C$31,2,FALSE)*1000+SUM(I33:J33)</f>
        <v>0</v>
      </c>
      <c r="L33" s="35"/>
      <c r="M33" s="60">
        <f>G33*VLOOKUP($H33,'[4]Data'!$A$21:$C$31,2,FALSE)*VLOOKUP($H33,'[4]Data'!$A$21:$C$31,3,FALSE)+(I33*0.819+J33*0.247)/1000</f>
        <v>0</v>
      </c>
      <c r="N33" s="60"/>
      <c r="O33" s="60"/>
      <c r="P33" s="60"/>
      <c r="Q33" s="60"/>
    </row>
    <row r="34" spans="1:17" ht="15">
      <c r="A34" s="90" t="s">
        <v>77</v>
      </c>
      <c r="B34" s="90"/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</row>
    <row r="35" spans="1:17" ht="15">
      <c r="A35" s="60"/>
      <c r="B35" s="60"/>
      <c r="C35" s="60"/>
      <c r="D35" s="35"/>
      <c r="E35" s="35"/>
      <c r="F35" s="35"/>
      <c r="G35" s="35"/>
      <c r="H35" s="60" t="s">
        <v>17</v>
      </c>
      <c r="I35" s="60"/>
      <c r="J35" s="60"/>
      <c r="K35" s="59">
        <f>G35*VLOOKUP($H35,'[4]Data'!$A$21:$C$31,2,FALSE)*1000+SUM(I35:J35)</f>
        <v>0</v>
      </c>
      <c r="L35" s="35"/>
      <c r="M35" s="60">
        <f>G35*VLOOKUP($H35,'[4]Data'!$A$21:$C$31,2,FALSE)*VLOOKUP($H35,'[4]Data'!$A$21:$C$31,3,FALSE)+(I35*0.819+J35*0.247)/1000</f>
        <v>0</v>
      </c>
      <c r="N35" s="60"/>
      <c r="O35" s="60"/>
      <c r="P35" s="60"/>
      <c r="Q35" s="60"/>
    </row>
    <row r="36" spans="1:17" ht="15">
      <c r="A36" s="90" t="s">
        <v>77</v>
      </c>
      <c r="B36" s="90"/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ht="15">
      <c r="A37" s="60"/>
      <c r="B37" s="60"/>
      <c r="C37" s="60"/>
      <c r="D37" s="35"/>
      <c r="E37" s="35"/>
      <c r="F37" s="35"/>
      <c r="G37" s="35"/>
      <c r="H37" s="60" t="s">
        <v>17</v>
      </c>
      <c r="I37" s="60"/>
      <c r="J37" s="60"/>
      <c r="K37" s="59">
        <f>G37*VLOOKUP($H37,'[4]Data'!$A$21:$C$31,2,FALSE)*1000+SUM(I37:J37)</f>
        <v>0</v>
      </c>
      <c r="L37" s="35"/>
      <c r="M37" s="60">
        <f>G37*VLOOKUP($H37,'[4]Data'!$A$21:$C$31,2,FALSE)*VLOOKUP($H37,'[4]Data'!$A$21:$C$31,3,FALSE)+(I37*0.819+J37*0.247)/1000</f>
        <v>0</v>
      </c>
      <c r="N37" s="60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">
      <c r="A39" s="130" t="s">
        <v>46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ht="60">
      <c r="A40" s="120" t="s">
        <v>36</v>
      </c>
      <c r="B40" s="121"/>
      <c r="C40" s="121"/>
      <c r="D40" s="121"/>
      <c r="E40" s="121"/>
      <c r="F40" s="121"/>
      <c r="G40" s="122"/>
      <c r="H40" s="140" t="s">
        <v>47</v>
      </c>
      <c r="I40" s="131"/>
      <c r="J40" s="131"/>
      <c r="K40" s="131"/>
      <c r="L40" s="121" t="s">
        <v>58</v>
      </c>
      <c r="M40" s="122"/>
      <c r="N40" s="63" t="s">
        <v>35</v>
      </c>
      <c r="O40" s="120" t="s">
        <v>4</v>
      </c>
      <c r="P40" s="121"/>
      <c r="Q40" s="122"/>
    </row>
    <row r="41" spans="1:17" ht="15">
      <c r="A41" s="123" t="s">
        <v>25</v>
      </c>
      <c r="B41" s="124"/>
      <c r="C41" s="124"/>
      <c r="D41" s="124"/>
      <c r="E41" s="124"/>
      <c r="F41" s="124"/>
      <c r="G41" s="125"/>
      <c r="H41" s="132"/>
      <c r="I41" s="133"/>
      <c r="J41" s="133"/>
      <c r="K41" s="134"/>
      <c r="L41" s="123"/>
      <c r="M41" s="125"/>
      <c r="N41" s="129"/>
      <c r="O41" s="118"/>
      <c r="P41" s="118"/>
      <c r="Q41" s="118"/>
    </row>
    <row r="42" spans="1:17" ht="15">
      <c r="A42" s="126"/>
      <c r="B42" s="127"/>
      <c r="C42" s="127"/>
      <c r="D42" s="127"/>
      <c r="E42" s="127"/>
      <c r="F42" s="127"/>
      <c r="G42" s="128"/>
      <c r="H42" s="135"/>
      <c r="I42" s="136"/>
      <c r="J42" s="136"/>
      <c r="K42" s="137"/>
      <c r="L42" s="126"/>
      <c r="M42" s="128"/>
      <c r="N42" s="129"/>
      <c r="O42" s="118"/>
      <c r="P42" s="118"/>
      <c r="Q42" s="118"/>
    </row>
    <row r="43" spans="1:17" ht="15">
      <c r="A43" s="118" t="s">
        <v>26</v>
      </c>
      <c r="B43" s="118"/>
      <c r="C43" s="118"/>
      <c r="D43" s="118"/>
      <c r="E43" s="118"/>
      <c r="F43" s="118"/>
      <c r="G43" s="118"/>
      <c r="H43" s="132"/>
      <c r="I43" s="133"/>
      <c r="J43" s="133"/>
      <c r="K43" s="134"/>
      <c r="L43" s="123"/>
      <c r="M43" s="125"/>
      <c r="N43" s="129"/>
      <c r="O43" s="118"/>
      <c r="P43" s="118"/>
      <c r="Q43" s="118"/>
    </row>
    <row r="44" spans="1:17" ht="15">
      <c r="A44" s="118"/>
      <c r="B44" s="118"/>
      <c r="C44" s="118"/>
      <c r="D44" s="118"/>
      <c r="E44" s="118"/>
      <c r="F44" s="118"/>
      <c r="G44" s="118"/>
      <c r="H44" s="135"/>
      <c r="I44" s="136"/>
      <c r="J44" s="136"/>
      <c r="K44" s="137"/>
      <c r="L44" s="126"/>
      <c r="M44" s="128"/>
      <c r="N44" s="129"/>
      <c r="O44" s="118"/>
      <c r="P44" s="118"/>
      <c r="Q44" s="118"/>
    </row>
    <row r="45" spans="1:17" ht="15">
      <c r="A45" s="118" t="s">
        <v>27</v>
      </c>
      <c r="B45" s="118"/>
      <c r="C45" s="118"/>
      <c r="D45" s="118"/>
      <c r="E45" s="118"/>
      <c r="F45" s="118"/>
      <c r="G45" s="118"/>
      <c r="H45" s="132"/>
      <c r="I45" s="133"/>
      <c r="J45" s="133"/>
      <c r="K45" s="134"/>
      <c r="L45" s="123"/>
      <c r="M45" s="125"/>
      <c r="N45" s="129"/>
      <c r="O45" s="118"/>
      <c r="P45" s="118"/>
      <c r="Q45" s="118"/>
    </row>
    <row r="46" spans="1:17" ht="15">
      <c r="A46" s="118"/>
      <c r="B46" s="118"/>
      <c r="C46" s="118"/>
      <c r="D46" s="118"/>
      <c r="E46" s="118"/>
      <c r="F46" s="118"/>
      <c r="G46" s="118"/>
      <c r="H46" s="135"/>
      <c r="I46" s="136"/>
      <c r="J46" s="136"/>
      <c r="K46" s="137"/>
      <c r="L46" s="126"/>
      <c r="M46" s="128"/>
      <c r="N46" s="129"/>
      <c r="O46" s="118"/>
      <c r="P46" s="118"/>
      <c r="Q46" s="118"/>
    </row>
    <row r="47" spans="1:17" ht="15">
      <c r="A47" s="118" t="s">
        <v>28</v>
      </c>
      <c r="B47" s="118"/>
      <c r="C47" s="118"/>
      <c r="D47" s="118"/>
      <c r="E47" s="118"/>
      <c r="F47" s="118"/>
      <c r="G47" s="118"/>
      <c r="H47" s="132"/>
      <c r="I47" s="133"/>
      <c r="J47" s="133"/>
      <c r="K47" s="134"/>
      <c r="L47" s="123"/>
      <c r="M47" s="125"/>
      <c r="N47" s="129"/>
      <c r="O47" s="118"/>
      <c r="P47" s="118"/>
      <c r="Q47" s="118"/>
    </row>
    <row r="48" spans="1:17" ht="15">
      <c r="A48" s="118"/>
      <c r="B48" s="118"/>
      <c r="C48" s="118"/>
      <c r="D48" s="118"/>
      <c r="E48" s="118"/>
      <c r="F48" s="118"/>
      <c r="G48" s="118"/>
      <c r="H48" s="135"/>
      <c r="I48" s="136"/>
      <c r="J48" s="136"/>
      <c r="K48" s="137"/>
      <c r="L48" s="126"/>
      <c r="M48" s="128"/>
      <c r="N48" s="129"/>
      <c r="O48" s="118"/>
      <c r="P48" s="118"/>
      <c r="Q48" s="118"/>
    </row>
    <row r="49" spans="1:17" ht="15">
      <c r="A49" s="118" t="s">
        <v>29</v>
      </c>
      <c r="B49" s="118"/>
      <c r="C49" s="118"/>
      <c r="D49" s="118"/>
      <c r="E49" s="118"/>
      <c r="F49" s="118"/>
      <c r="G49" s="118"/>
      <c r="H49" s="132"/>
      <c r="I49" s="133"/>
      <c r="J49" s="133"/>
      <c r="K49" s="134"/>
      <c r="L49" s="123"/>
      <c r="M49" s="125"/>
      <c r="N49" s="129"/>
      <c r="O49" s="118"/>
      <c r="P49" s="118"/>
      <c r="Q49" s="118"/>
    </row>
    <row r="50" spans="1:17" ht="15">
      <c r="A50" s="118"/>
      <c r="B50" s="118"/>
      <c r="C50" s="118"/>
      <c r="D50" s="118"/>
      <c r="E50" s="118"/>
      <c r="F50" s="118"/>
      <c r="G50" s="118"/>
      <c r="H50" s="135"/>
      <c r="I50" s="136"/>
      <c r="J50" s="136"/>
      <c r="K50" s="137"/>
      <c r="L50" s="126"/>
      <c r="M50" s="128"/>
      <c r="N50" s="129"/>
      <c r="O50" s="118"/>
      <c r="P50" s="118"/>
      <c r="Q50" s="118"/>
    </row>
    <row r="51" spans="1:17" ht="15">
      <c r="A51" s="118" t="s">
        <v>30</v>
      </c>
      <c r="B51" s="118"/>
      <c r="C51" s="118"/>
      <c r="D51" s="118"/>
      <c r="E51" s="118"/>
      <c r="F51" s="118"/>
      <c r="G51" s="118"/>
      <c r="H51" s="132"/>
      <c r="I51" s="133"/>
      <c r="J51" s="133"/>
      <c r="K51" s="134"/>
      <c r="L51" s="123"/>
      <c r="M51" s="125"/>
      <c r="N51" s="129"/>
      <c r="O51" s="118"/>
      <c r="P51" s="118"/>
      <c r="Q51" s="118"/>
    </row>
    <row r="52" spans="1:17" ht="15">
      <c r="A52" s="118"/>
      <c r="B52" s="118"/>
      <c r="C52" s="118"/>
      <c r="D52" s="118"/>
      <c r="E52" s="118"/>
      <c r="F52" s="118"/>
      <c r="G52" s="118"/>
      <c r="H52" s="135"/>
      <c r="I52" s="136"/>
      <c r="J52" s="136"/>
      <c r="K52" s="137"/>
      <c r="L52" s="126"/>
      <c r="M52" s="128"/>
      <c r="N52" s="129"/>
      <c r="O52" s="118"/>
      <c r="P52" s="118"/>
      <c r="Q52" s="118"/>
    </row>
    <row r="53" spans="1:17" ht="15">
      <c r="A53" s="118" t="s">
        <v>31</v>
      </c>
      <c r="B53" s="118"/>
      <c r="C53" s="118"/>
      <c r="D53" s="118"/>
      <c r="E53" s="118"/>
      <c r="F53" s="118"/>
      <c r="G53" s="118"/>
      <c r="H53" s="132"/>
      <c r="I53" s="133"/>
      <c r="J53" s="133"/>
      <c r="K53" s="134"/>
      <c r="L53" s="123"/>
      <c r="M53" s="125"/>
      <c r="N53" s="129"/>
      <c r="O53" s="118"/>
      <c r="P53" s="118"/>
      <c r="Q53" s="118"/>
    </row>
    <row r="54" spans="1:17" ht="15">
      <c r="A54" s="118"/>
      <c r="B54" s="118"/>
      <c r="C54" s="118"/>
      <c r="D54" s="118"/>
      <c r="E54" s="118"/>
      <c r="F54" s="118"/>
      <c r="G54" s="118"/>
      <c r="H54" s="135"/>
      <c r="I54" s="136"/>
      <c r="J54" s="136"/>
      <c r="K54" s="137"/>
      <c r="L54" s="126"/>
      <c r="M54" s="128"/>
      <c r="N54" s="129"/>
      <c r="O54" s="118"/>
      <c r="P54" s="118"/>
      <c r="Q54" s="118"/>
    </row>
    <row r="55" spans="1:17" ht="15">
      <c r="A55" s="118" t="s">
        <v>32</v>
      </c>
      <c r="B55" s="118"/>
      <c r="C55" s="118"/>
      <c r="D55" s="118"/>
      <c r="E55" s="118"/>
      <c r="F55" s="118"/>
      <c r="G55" s="118"/>
      <c r="H55" s="132"/>
      <c r="I55" s="133"/>
      <c r="J55" s="133"/>
      <c r="K55" s="134"/>
      <c r="L55" s="123"/>
      <c r="M55" s="125"/>
      <c r="N55" s="129"/>
      <c r="O55" s="118"/>
      <c r="P55" s="118"/>
      <c r="Q55" s="118"/>
    </row>
    <row r="56" spans="1:17" ht="15">
      <c r="A56" s="118"/>
      <c r="B56" s="118"/>
      <c r="C56" s="118"/>
      <c r="D56" s="118"/>
      <c r="E56" s="118"/>
      <c r="F56" s="118"/>
      <c r="G56" s="118"/>
      <c r="H56" s="135"/>
      <c r="I56" s="136"/>
      <c r="J56" s="136"/>
      <c r="K56" s="137"/>
      <c r="L56" s="126"/>
      <c r="M56" s="128"/>
      <c r="N56" s="129"/>
      <c r="O56" s="118"/>
      <c r="P56" s="118"/>
      <c r="Q56" s="118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15">
      <c r="A58" s="153" t="s">
        <v>59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54"/>
      <c r="P58" s="54"/>
      <c r="Q58" s="54"/>
    </row>
    <row r="59" spans="1:14" ht="15">
      <c r="A59" s="131" t="s">
        <v>33</v>
      </c>
      <c r="B59" s="131"/>
      <c r="C59" s="131"/>
      <c r="D59" s="132" t="s">
        <v>37</v>
      </c>
      <c r="E59" s="133"/>
      <c r="F59" s="133"/>
      <c r="G59" s="134"/>
      <c r="H59" s="131" t="s">
        <v>38</v>
      </c>
      <c r="I59" s="131"/>
      <c r="J59" s="138" t="s">
        <v>62</v>
      </c>
      <c r="K59" s="139"/>
      <c r="L59" s="131" t="s">
        <v>66</v>
      </c>
      <c r="M59" s="131"/>
      <c r="N59" s="131"/>
    </row>
    <row r="60" spans="1:14" ht="15">
      <c r="A60" s="131"/>
      <c r="B60" s="131"/>
      <c r="C60" s="131"/>
      <c r="D60" s="135"/>
      <c r="E60" s="136"/>
      <c r="F60" s="136"/>
      <c r="G60" s="137"/>
      <c r="H60" s="131"/>
      <c r="I60" s="131"/>
      <c r="J60" s="34" t="s">
        <v>60</v>
      </c>
      <c r="K60" s="34" t="s">
        <v>61</v>
      </c>
      <c r="L60" s="131"/>
      <c r="M60" s="131"/>
      <c r="N60" s="131"/>
    </row>
    <row r="61" spans="1:14" ht="15">
      <c r="A61" s="105" t="s">
        <v>63</v>
      </c>
      <c r="B61" s="105"/>
      <c r="C61" s="105"/>
      <c r="D61" s="150">
        <v>0</v>
      </c>
      <c r="E61" s="151"/>
      <c r="F61" s="151"/>
      <c r="G61" s="152"/>
      <c r="H61" s="119"/>
      <c r="I61" s="119"/>
      <c r="J61" s="12">
        <f>D61*0.06</f>
        <v>0</v>
      </c>
      <c r="K61" s="12"/>
      <c r="L61" s="99"/>
      <c r="M61" s="99"/>
      <c r="N61" s="99"/>
    </row>
    <row r="62" spans="1:14" ht="15">
      <c r="A62" s="105" t="s">
        <v>64</v>
      </c>
      <c r="B62" s="105"/>
      <c r="C62" s="105"/>
      <c r="D62" s="150">
        <v>0</v>
      </c>
      <c r="E62" s="151"/>
      <c r="F62" s="151"/>
      <c r="G62" s="152"/>
      <c r="H62" s="119"/>
      <c r="I62" s="119"/>
      <c r="J62" s="12"/>
      <c r="K62" s="12">
        <f>D62*0.07</f>
        <v>0</v>
      </c>
      <c r="L62" s="99"/>
      <c r="M62" s="99"/>
      <c r="N62" s="99"/>
    </row>
    <row r="64" spans="1:17" ht="15">
      <c r="A64" s="141" t="s">
        <v>65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</row>
    <row r="65" spans="1:17" ht="60">
      <c r="A65" s="138" t="s">
        <v>36</v>
      </c>
      <c r="B65" s="142"/>
      <c r="C65" s="142"/>
      <c r="D65" s="142"/>
      <c r="E65" s="142"/>
      <c r="F65" s="142"/>
      <c r="G65" s="139"/>
      <c r="H65" s="140" t="s">
        <v>67</v>
      </c>
      <c r="I65" s="140"/>
      <c r="J65" s="140"/>
      <c r="K65" s="140"/>
      <c r="L65" s="140" t="s">
        <v>58</v>
      </c>
      <c r="M65" s="140"/>
      <c r="N65" s="63" t="s">
        <v>35</v>
      </c>
      <c r="O65" s="140" t="s">
        <v>66</v>
      </c>
      <c r="P65" s="140"/>
      <c r="Q65" s="140"/>
    </row>
    <row r="66" spans="1:17" ht="15">
      <c r="A66" s="143"/>
      <c r="B66" s="143"/>
      <c r="C66" s="143"/>
      <c r="D66" s="143"/>
      <c r="E66" s="143"/>
      <c r="F66" s="143"/>
      <c r="G66" s="143"/>
      <c r="H66" s="140"/>
      <c r="I66" s="140"/>
      <c r="J66" s="140"/>
      <c r="K66" s="140"/>
      <c r="L66" s="143"/>
      <c r="M66" s="143"/>
      <c r="N66" s="60"/>
      <c r="O66" s="143"/>
      <c r="P66" s="143"/>
      <c r="Q66" s="143"/>
    </row>
    <row r="67" spans="1:17" ht="15">
      <c r="A67" s="143"/>
      <c r="B67" s="143"/>
      <c r="C67" s="143"/>
      <c r="D67" s="143"/>
      <c r="E67" s="143"/>
      <c r="F67" s="143"/>
      <c r="G67" s="143"/>
      <c r="H67" s="140"/>
      <c r="I67" s="140"/>
      <c r="J67" s="140"/>
      <c r="K67" s="140"/>
      <c r="L67" s="143"/>
      <c r="M67" s="143"/>
      <c r="N67" s="60"/>
      <c r="O67" s="143"/>
      <c r="P67" s="143"/>
      <c r="Q67" s="143"/>
    </row>
    <row r="68" spans="1:17" ht="15">
      <c r="A68" s="143"/>
      <c r="B68" s="143"/>
      <c r="C68" s="143"/>
      <c r="D68" s="143"/>
      <c r="E68" s="143"/>
      <c r="F68" s="143"/>
      <c r="G68" s="143"/>
      <c r="H68" s="140"/>
      <c r="I68" s="140"/>
      <c r="J68" s="140"/>
      <c r="K68" s="140"/>
      <c r="L68" s="143"/>
      <c r="M68" s="143"/>
      <c r="N68" s="60"/>
      <c r="O68" s="143"/>
      <c r="P68" s="143"/>
      <c r="Q68" s="143"/>
    </row>
    <row r="69" spans="1:17" ht="15">
      <c r="A69" s="143"/>
      <c r="B69" s="143"/>
      <c r="C69" s="143"/>
      <c r="D69" s="143"/>
      <c r="E69" s="143"/>
      <c r="F69" s="143"/>
      <c r="G69" s="143"/>
      <c r="H69" s="140"/>
      <c r="I69" s="140"/>
      <c r="J69" s="140"/>
      <c r="K69" s="140"/>
      <c r="L69" s="143"/>
      <c r="M69" s="143"/>
      <c r="N69" s="60"/>
      <c r="O69" s="143"/>
      <c r="P69" s="143"/>
      <c r="Q69" s="143"/>
    </row>
    <row r="70" spans="1:17" ht="15">
      <c r="A70" s="143"/>
      <c r="B70" s="143"/>
      <c r="C70" s="143"/>
      <c r="D70" s="143"/>
      <c r="E70" s="143"/>
      <c r="F70" s="143"/>
      <c r="G70" s="143"/>
      <c r="H70" s="140"/>
      <c r="I70" s="140"/>
      <c r="J70" s="140"/>
      <c r="K70" s="140"/>
      <c r="L70" s="143"/>
      <c r="M70" s="143"/>
      <c r="N70" s="60"/>
      <c r="O70" s="143"/>
      <c r="P70" s="143"/>
      <c r="Q70" s="143"/>
    </row>
    <row r="71" spans="1:17" ht="15">
      <c r="A71" s="143"/>
      <c r="B71" s="143"/>
      <c r="C71" s="143"/>
      <c r="D71" s="143"/>
      <c r="E71" s="143"/>
      <c r="F71" s="143"/>
      <c r="G71" s="143"/>
      <c r="H71" s="140"/>
      <c r="I71" s="140"/>
      <c r="J71" s="140"/>
      <c r="K71" s="140"/>
      <c r="L71" s="143"/>
      <c r="M71" s="143"/>
      <c r="N71" s="60"/>
      <c r="O71" s="143"/>
      <c r="P71" s="143"/>
      <c r="Q71" s="143"/>
    </row>
    <row r="72" spans="1:17" ht="15">
      <c r="A72" s="143"/>
      <c r="B72" s="143"/>
      <c r="C72" s="143"/>
      <c r="D72" s="143"/>
      <c r="E72" s="143"/>
      <c r="F72" s="143"/>
      <c r="G72" s="143"/>
      <c r="H72" s="140"/>
      <c r="I72" s="140"/>
      <c r="J72" s="140"/>
      <c r="K72" s="140"/>
      <c r="L72" s="143"/>
      <c r="M72" s="143"/>
      <c r="N72" s="60"/>
      <c r="O72" s="143"/>
      <c r="P72" s="143"/>
      <c r="Q72" s="143"/>
    </row>
    <row r="73" spans="1:17" ht="15">
      <c r="A73" s="143"/>
      <c r="B73" s="143"/>
      <c r="C73" s="143"/>
      <c r="D73" s="143"/>
      <c r="E73" s="143"/>
      <c r="F73" s="143"/>
      <c r="G73" s="143"/>
      <c r="H73" s="140"/>
      <c r="I73" s="140"/>
      <c r="J73" s="140"/>
      <c r="K73" s="140"/>
      <c r="L73" s="143"/>
      <c r="M73" s="143"/>
      <c r="N73" s="60"/>
      <c r="O73" s="143"/>
      <c r="P73" s="143"/>
      <c r="Q73" s="143"/>
    </row>
    <row r="74" spans="1:17" ht="15">
      <c r="A74" s="143"/>
      <c r="B74" s="143"/>
      <c r="C74" s="143"/>
      <c r="D74" s="143"/>
      <c r="E74" s="143"/>
      <c r="F74" s="143"/>
      <c r="G74" s="143"/>
      <c r="H74" s="140"/>
      <c r="I74" s="140"/>
      <c r="J74" s="140"/>
      <c r="K74" s="140"/>
      <c r="L74" s="143"/>
      <c r="M74" s="143"/>
      <c r="N74" s="60"/>
      <c r="O74" s="143"/>
      <c r="P74" s="143"/>
      <c r="Q74" s="143"/>
    </row>
    <row r="75" spans="1:17" ht="15">
      <c r="A75" s="143"/>
      <c r="B75" s="143"/>
      <c r="C75" s="143"/>
      <c r="D75" s="143"/>
      <c r="E75" s="143"/>
      <c r="F75" s="143"/>
      <c r="G75" s="143"/>
      <c r="H75" s="140"/>
      <c r="I75" s="140"/>
      <c r="J75" s="140"/>
      <c r="K75" s="140"/>
      <c r="L75" s="143"/>
      <c r="M75" s="143"/>
      <c r="N75" s="60"/>
      <c r="O75" s="143"/>
      <c r="P75" s="143"/>
      <c r="Q75" s="143"/>
    </row>
    <row r="76" spans="1:17" ht="15">
      <c r="A76" s="143"/>
      <c r="B76" s="143"/>
      <c r="C76" s="143"/>
      <c r="D76" s="143"/>
      <c r="E76" s="143"/>
      <c r="F76" s="143"/>
      <c r="G76" s="143"/>
      <c r="H76" s="140"/>
      <c r="I76" s="140"/>
      <c r="J76" s="140"/>
      <c r="K76" s="140"/>
      <c r="L76" s="143"/>
      <c r="M76" s="143"/>
      <c r="N76" s="60"/>
      <c r="O76" s="143"/>
      <c r="P76" s="143"/>
      <c r="Q76" s="143"/>
    </row>
    <row r="80" spans="8:13" ht="15">
      <c r="H80" s="57" t="s">
        <v>165</v>
      </c>
      <c r="M80" s="57" t="s">
        <v>120</v>
      </c>
    </row>
    <row r="81" ht="15">
      <c r="H81" s="55"/>
    </row>
    <row r="82" spans="8:13" ht="15">
      <c r="H82" t="s">
        <v>121</v>
      </c>
      <c r="M82" s="56" t="s">
        <v>166</v>
      </c>
    </row>
    <row r="84" ht="15">
      <c r="M84" t="s">
        <v>122</v>
      </c>
    </row>
  </sheetData>
  <sheetProtection/>
  <mergeCells count="170">
    <mergeCell ref="A2:P2"/>
    <mergeCell ref="A3:P3"/>
    <mergeCell ref="A4:O4"/>
    <mergeCell ref="A5:B5"/>
    <mergeCell ref="C5:E5"/>
    <mergeCell ref="G5:H5"/>
    <mergeCell ref="I5:K5"/>
    <mergeCell ref="A6:B6"/>
    <mergeCell ref="C6:E6"/>
    <mergeCell ref="G6:J6"/>
    <mergeCell ref="K6:N6"/>
    <mergeCell ref="A7:B7"/>
    <mergeCell ref="C7:H7"/>
    <mergeCell ref="I7:K7"/>
    <mergeCell ref="L7:O7"/>
    <mergeCell ref="A8:B8"/>
    <mergeCell ref="C8:H8"/>
    <mergeCell ref="I8:K8"/>
    <mergeCell ref="L8:O8"/>
    <mergeCell ref="A9:B9"/>
    <mergeCell ref="C9:K9"/>
    <mergeCell ref="L9:M9"/>
    <mergeCell ref="N9:O9"/>
    <mergeCell ref="A12:Q12"/>
    <mergeCell ref="A13:A16"/>
    <mergeCell ref="B13:B16"/>
    <mergeCell ref="C13:C16"/>
    <mergeCell ref="D13:D16"/>
    <mergeCell ref="E13:E16"/>
    <mergeCell ref="F13:F16"/>
    <mergeCell ref="G13:M13"/>
    <mergeCell ref="N13:N16"/>
    <mergeCell ref="O13:O16"/>
    <mergeCell ref="P13:P16"/>
    <mergeCell ref="Q13:Q16"/>
    <mergeCell ref="G14:H15"/>
    <mergeCell ref="I14:J14"/>
    <mergeCell ref="K14:K16"/>
    <mergeCell ref="L14:L16"/>
    <mergeCell ref="M14:M16"/>
    <mergeCell ref="I15:I16"/>
    <mergeCell ref="J15:J16"/>
    <mergeCell ref="A18:B18"/>
    <mergeCell ref="C18:Q18"/>
    <mergeCell ref="A20:B20"/>
    <mergeCell ref="C20:Q20"/>
    <mergeCell ref="A22:B22"/>
    <mergeCell ref="C22:Q22"/>
    <mergeCell ref="A24:B24"/>
    <mergeCell ref="C24:Q24"/>
    <mergeCell ref="A26:B26"/>
    <mergeCell ref="C26:Q26"/>
    <mergeCell ref="A28:B28"/>
    <mergeCell ref="C28:Q28"/>
    <mergeCell ref="A30:B30"/>
    <mergeCell ref="C30:Q30"/>
    <mergeCell ref="A32:B32"/>
    <mergeCell ref="C32:Q32"/>
    <mergeCell ref="A34:B34"/>
    <mergeCell ref="C34:Q34"/>
    <mergeCell ref="A36:B36"/>
    <mergeCell ref="C36:Q36"/>
    <mergeCell ref="A39:Q39"/>
    <mergeCell ref="A40:G40"/>
    <mergeCell ref="H40:K40"/>
    <mergeCell ref="L40:M40"/>
    <mergeCell ref="O40:Q40"/>
    <mergeCell ref="A41:G42"/>
    <mergeCell ref="H41:K42"/>
    <mergeCell ref="L41:M42"/>
    <mergeCell ref="N41:N42"/>
    <mergeCell ref="O41:Q42"/>
    <mergeCell ref="A43:G44"/>
    <mergeCell ref="H43:K44"/>
    <mergeCell ref="L43:M44"/>
    <mergeCell ref="N43:N44"/>
    <mergeCell ref="O43:Q44"/>
    <mergeCell ref="A45:G46"/>
    <mergeCell ref="H45:K46"/>
    <mergeCell ref="L45:M46"/>
    <mergeCell ref="N45:N46"/>
    <mergeCell ref="O45:Q46"/>
    <mergeCell ref="A47:G48"/>
    <mergeCell ref="H47:K48"/>
    <mergeCell ref="L47:M48"/>
    <mergeCell ref="N47:N48"/>
    <mergeCell ref="O47:Q48"/>
    <mergeCell ref="A49:G50"/>
    <mergeCell ref="H49:K50"/>
    <mergeCell ref="L49:M50"/>
    <mergeCell ref="N49:N50"/>
    <mergeCell ref="O49:Q50"/>
    <mergeCell ref="A51:G52"/>
    <mergeCell ref="H51:K52"/>
    <mergeCell ref="L51:M52"/>
    <mergeCell ref="N51:N52"/>
    <mergeCell ref="O51:Q52"/>
    <mergeCell ref="A53:G54"/>
    <mergeCell ref="H53:K54"/>
    <mergeCell ref="L53:M54"/>
    <mergeCell ref="N53:N54"/>
    <mergeCell ref="O53:Q54"/>
    <mergeCell ref="A55:G56"/>
    <mergeCell ref="H55:K56"/>
    <mergeCell ref="L55:M56"/>
    <mergeCell ref="N55:N56"/>
    <mergeCell ref="O55:Q56"/>
    <mergeCell ref="A58:N58"/>
    <mergeCell ref="A59:C60"/>
    <mergeCell ref="D59:G60"/>
    <mergeCell ref="H59:I60"/>
    <mergeCell ref="J59:K59"/>
    <mergeCell ref="L59:N60"/>
    <mergeCell ref="A61:C61"/>
    <mergeCell ref="D61:G61"/>
    <mergeCell ref="H61:I61"/>
    <mergeCell ref="L61:N61"/>
    <mergeCell ref="A62:C62"/>
    <mergeCell ref="D62:G62"/>
    <mergeCell ref="H62:I62"/>
    <mergeCell ref="L62:N62"/>
    <mergeCell ref="A64:Q64"/>
    <mergeCell ref="A65:G65"/>
    <mergeCell ref="H65:K65"/>
    <mergeCell ref="L65:M65"/>
    <mergeCell ref="O65:Q65"/>
    <mergeCell ref="A66:G66"/>
    <mergeCell ref="H66:K66"/>
    <mergeCell ref="L66:M66"/>
    <mergeCell ref="O66:Q66"/>
    <mergeCell ref="A67:G67"/>
    <mergeCell ref="H67:K67"/>
    <mergeCell ref="L67:M67"/>
    <mergeCell ref="O67:Q67"/>
    <mergeCell ref="A68:G68"/>
    <mergeCell ref="H68:K68"/>
    <mergeCell ref="L68:M68"/>
    <mergeCell ref="O68:Q68"/>
    <mergeCell ref="A69:G69"/>
    <mergeCell ref="H69:K69"/>
    <mergeCell ref="L69:M69"/>
    <mergeCell ref="O69:Q69"/>
    <mergeCell ref="A70:G70"/>
    <mergeCell ref="H70:K70"/>
    <mergeCell ref="L70:M70"/>
    <mergeCell ref="O70:Q70"/>
    <mergeCell ref="A71:G71"/>
    <mergeCell ref="H71:K71"/>
    <mergeCell ref="L71:M71"/>
    <mergeCell ref="O71:Q71"/>
    <mergeCell ref="A72:G72"/>
    <mergeCell ref="H72:K72"/>
    <mergeCell ref="L72:M72"/>
    <mergeCell ref="O72:Q72"/>
    <mergeCell ref="A73:G73"/>
    <mergeCell ref="H73:K73"/>
    <mergeCell ref="L73:M73"/>
    <mergeCell ref="O73:Q73"/>
    <mergeCell ref="A74:G74"/>
    <mergeCell ref="H74:K74"/>
    <mergeCell ref="L74:M74"/>
    <mergeCell ref="O74:Q74"/>
    <mergeCell ref="A75:G75"/>
    <mergeCell ref="H75:K75"/>
    <mergeCell ref="L75:M75"/>
    <mergeCell ref="O75:Q75"/>
    <mergeCell ref="A76:G76"/>
    <mergeCell ref="H76:K76"/>
    <mergeCell ref="L76:M76"/>
    <mergeCell ref="O76:Q76"/>
  </mergeCells>
  <dataValidations count="6">
    <dataValidation type="list" allowBlank="1" showInputMessage="1" showErrorMessage="1" sqref="C19 C21 C23 C25 C27 C29 C31 C33 C35 C37">
      <formula1>ти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41:K57">
      <formula1>НПДЕВИ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84"/>
  <sheetViews>
    <sheetView zoomScalePageLayoutView="0" workbookViewId="0" topLeftCell="A1">
      <selection activeCell="S87" sqref="S87"/>
    </sheetView>
  </sheetViews>
  <sheetFormatPr defaultColWidth="9.140625" defaultRowHeight="15"/>
  <cols>
    <col min="1" max="1" width="11.57421875" style="0" customWidth="1"/>
  </cols>
  <sheetData>
    <row r="2" spans="1:16" ht="18.7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8.75">
      <c r="A3" s="164" t="s">
        <v>202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01"/>
      <c r="N4" s="101"/>
      <c r="O4" s="101"/>
      <c r="P4" s="1"/>
    </row>
    <row r="5" spans="1:16" ht="15">
      <c r="A5" s="165" t="s">
        <v>39</v>
      </c>
      <c r="B5" s="165"/>
      <c r="C5" s="113" t="s">
        <v>203</v>
      </c>
      <c r="D5" s="113"/>
      <c r="E5" s="113"/>
      <c r="F5" s="14" t="s">
        <v>204</v>
      </c>
      <c r="G5" s="113" t="s">
        <v>205</v>
      </c>
      <c r="H5" s="113"/>
      <c r="I5" s="94" t="s">
        <v>206</v>
      </c>
      <c r="J5" s="94"/>
      <c r="K5" s="94"/>
      <c r="L5" s="15"/>
      <c r="M5" s="16"/>
      <c r="N5" s="16"/>
      <c r="O5" s="16"/>
      <c r="P5" s="3"/>
    </row>
    <row r="6" spans="1:16" ht="15">
      <c r="A6" s="166" t="s">
        <v>40</v>
      </c>
      <c r="B6" s="166"/>
      <c r="C6" s="96" t="s">
        <v>207</v>
      </c>
      <c r="D6" s="97"/>
      <c r="E6" s="98"/>
      <c r="F6" s="11" t="s">
        <v>204</v>
      </c>
      <c r="G6" s="99" t="s">
        <v>2</v>
      </c>
      <c r="H6" s="99"/>
      <c r="I6" s="99"/>
      <c r="J6" s="99"/>
      <c r="K6" s="99" t="s">
        <v>218</v>
      </c>
      <c r="L6" s="99"/>
      <c r="M6" s="99"/>
      <c r="N6" s="99"/>
      <c r="O6" s="65" t="s">
        <v>208</v>
      </c>
      <c r="P6" s="2"/>
    </row>
    <row r="7" spans="1:15" ht="15">
      <c r="A7" s="167" t="s">
        <v>1</v>
      </c>
      <c r="B7" s="167"/>
      <c r="C7" s="168" t="s">
        <v>209</v>
      </c>
      <c r="D7" s="169"/>
      <c r="E7" s="169"/>
      <c r="F7" s="169"/>
      <c r="G7" s="169"/>
      <c r="H7" s="169"/>
      <c r="I7" s="105" t="s">
        <v>210</v>
      </c>
      <c r="J7" s="105"/>
      <c r="K7" s="105"/>
      <c r="L7" s="170" t="s">
        <v>211</v>
      </c>
      <c r="M7" s="106"/>
      <c r="N7" s="106"/>
      <c r="O7" s="106"/>
    </row>
    <row r="8" spans="1:15" ht="15">
      <c r="A8" s="166" t="s">
        <v>41</v>
      </c>
      <c r="B8" s="166"/>
      <c r="C8" s="106" t="s">
        <v>212</v>
      </c>
      <c r="D8" s="171"/>
      <c r="E8" s="171"/>
      <c r="F8" s="171"/>
      <c r="G8" s="171"/>
      <c r="H8" s="171"/>
      <c r="I8" s="105" t="s">
        <v>213</v>
      </c>
      <c r="J8" s="105"/>
      <c r="K8" s="105"/>
      <c r="L8" s="106" t="s">
        <v>214</v>
      </c>
      <c r="M8" s="106"/>
      <c r="N8" s="106"/>
      <c r="O8" s="106"/>
    </row>
    <row r="9" spans="1:15" ht="15">
      <c r="A9" s="166" t="s">
        <v>42</v>
      </c>
      <c r="B9" s="166"/>
      <c r="C9" s="160" t="s">
        <v>177</v>
      </c>
      <c r="D9" s="157"/>
      <c r="E9" s="157"/>
      <c r="F9" s="157"/>
      <c r="G9" s="157"/>
      <c r="H9" s="157"/>
      <c r="I9" s="157"/>
      <c r="J9" s="157"/>
      <c r="K9" s="158"/>
      <c r="L9" s="119">
        <v>2018</v>
      </c>
      <c r="M9" s="119"/>
      <c r="N9" s="119" t="s">
        <v>215</v>
      </c>
      <c r="O9" s="119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2" spans="1:17" ht="15">
      <c r="A12" s="172" t="s">
        <v>34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7" ht="15">
      <c r="A13" s="86" t="s">
        <v>20</v>
      </c>
      <c r="B13" s="86" t="s">
        <v>76</v>
      </c>
      <c r="C13" s="86" t="s">
        <v>3</v>
      </c>
      <c r="D13" s="86" t="s">
        <v>116</v>
      </c>
      <c r="E13" s="86" t="s">
        <v>7</v>
      </c>
      <c r="F13" s="86" t="s">
        <v>8</v>
      </c>
      <c r="G13" s="86" t="s">
        <v>73</v>
      </c>
      <c r="H13" s="86"/>
      <c r="I13" s="86"/>
      <c r="J13" s="86"/>
      <c r="K13" s="86"/>
      <c r="L13" s="86"/>
      <c r="M13" s="86"/>
      <c r="N13" s="86" t="s">
        <v>45</v>
      </c>
      <c r="O13" s="86" t="s">
        <v>6</v>
      </c>
      <c r="P13" s="86" t="s">
        <v>5</v>
      </c>
      <c r="Q13" s="86" t="s">
        <v>4</v>
      </c>
    </row>
    <row r="14" spans="1:17" ht="15">
      <c r="A14" s="86"/>
      <c r="B14" s="86"/>
      <c r="C14" s="86"/>
      <c r="D14" s="91"/>
      <c r="E14" s="92"/>
      <c r="F14" s="86"/>
      <c r="G14" s="93" t="s">
        <v>22</v>
      </c>
      <c r="H14" s="93"/>
      <c r="I14" s="86" t="s">
        <v>9</v>
      </c>
      <c r="J14" s="86"/>
      <c r="K14" s="93" t="s">
        <v>10</v>
      </c>
      <c r="L14" s="93" t="s">
        <v>11</v>
      </c>
      <c r="M14" s="93" t="s">
        <v>44</v>
      </c>
      <c r="N14" s="86"/>
      <c r="O14" s="86"/>
      <c r="P14" s="86"/>
      <c r="Q14" s="86"/>
    </row>
    <row r="15" spans="1:17" ht="15">
      <c r="A15" s="86"/>
      <c r="B15" s="86"/>
      <c r="C15" s="86"/>
      <c r="D15" s="91"/>
      <c r="E15" s="92"/>
      <c r="F15" s="86"/>
      <c r="G15" s="93"/>
      <c r="H15" s="93"/>
      <c r="I15" s="93" t="s">
        <v>12</v>
      </c>
      <c r="J15" s="93" t="s">
        <v>13</v>
      </c>
      <c r="K15" s="93"/>
      <c r="L15" s="93"/>
      <c r="M15" s="93"/>
      <c r="N15" s="86"/>
      <c r="O15" s="86"/>
      <c r="P15" s="86"/>
      <c r="Q15" s="86"/>
    </row>
    <row r="16" spans="1:17" ht="25.5">
      <c r="A16" s="86"/>
      <c r="B16" s="86"/>
      <c r="C16" s="86"/>
      <c r="D16" s="91"/>
      <c r="E16" s="92"/>
      <c r="F16" s="86"/>
      <c r="G16" s="80" t="s">
        <v>21</v>
      </c>
      <c r="H16" s="80" t="s">
        <v>74</v>
      </c>
      <c r="I16" s="93"/>
      <c r="J16" s="93"/>
      <c r="K16" s="93"/>
      <c r="L16" s="93"/>
      <c r="M16" s="93"/>
      <c r="N16" s="86"/>
      <c r="O16" s="86"/>
      <c r="P16" s="86"/>
      <c r="Q16" s="86"/>
    </row>
    <row r="17" spans="1:17" ht="51">
      <c r="A17" s="31" t="s">
        <v>117</v>
      </c>
      <c r="B17" s="31" t="s">
        <v>14</v>
      </c>
      <c r="C17" s="31" t="s">
        <v>118</v>
      </c>
      <c r="D17" s="31" t="s">
        <v>14</v>
      </c>
      <c r="E17" s="67" t="s">
        <v>15</v>
      </c>
      <c r="F17" s="67" t="s">
        <v>16</v>
      </c>
      <c r="G17" s="31" t="s">
        <v>119</v>
      </c>
      <c r="H17" s="31" t="s">
        <v>118</v>
      </c>
      <c r="I17" s="67" t="s">
        <v>75</v>
      </c>
      <c r="J17" s="67" t="s">
        <v>75</v>
      </c>
      <c r="K17" s="67" t="s">
        <v>16</v>
      </c>
      <c r="L17" s="32" t="s">
        <v>23</v>
      </c>
      <c r="M17" s="31" t="s">
        <v>24</v>
      </c>
      <c r="N17" s="31" t="s">
        <v>118</v>
      </c>
      <c r="O17" s="31" t="s">
        <v>18</v>
      </c>
      <c r="P17" s="31" t="s">
        <v>19</v>
      </c>
      <c r="Q17" s="31" t="s">
        <v>17</v>
      </c>
    </row>
    <row r="18" spans="1:17" ht="15">
      <c r="A18" s="173" t="s">
        <v>77</v>
      </c>
      <c r="B18" s="173"/>
      <c r="C18" s="174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</row>
    <row r="19" spans="1:17" ht="15">
      <c r="A19" s="60"/>
      <c r="B19" s="7"/>
      <c r="C19" s="60"/>
      <c r="D19" s="60"/>
      <c r="E19" s="60"/>
      <c r="F19" s="60"/>
      <c r="G19" s="60"/>
      <c r="H19" s="60" t="s">
        <v>17</v>
      </c>
      <c r="I19" s="60"/>
      <c r="J19" s="60"/>
      <c r="K19" s="59">
        <f>G19*VLOOKUP($H19,'[7]Data'!$A$21:$C$31,2,FALSE)*1000+SUM(I19:J19)</f>
        <v>0</v>
      </c>
      <c r="L19" s="60"/>
      <c r="M19" s="60">
        <f>G19*VLOOKUP($H19,'[7]Data'!$A$21:$C$31,2,FALSE)*VLOOKUP($H19,'[7]Data'!$A$21:$C$31,3,FALSE)+(I19*0.819+J19*0.247)/1000</f>
        <v>0</v>
      </c>
      <c r="N19" s="60"/>
      <c r="O19" s="60"/>
      <c r="P19" s="60"/>
      <c r="Q19" s="60"/>
    </row>
    <row r="20" spans="1:17" ht="15">
      <c r="A20" s="173" t="s">
        <v>77</v>
      </c>
      <c r="B20" s="173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</row>
    <row r="21" spans="1:17" ht="15">
      <c r="A21" s="60"/>
      <c r="B21" s="60"/>
      <c r="C21" s="60"/>
      <c r="D21" s="60"/>
      <c r="E21" s="60"/>
      <c r="F21" s="60"/>
      <c r="G21" s="60"/>
      <c r="H21" s="60" t="s">
        <v>17</v>
      </c>
      <c r="I21" s="35"/>
      <c r="J21" s="60"/>
      <c r="K21" s="59">
        <f>G21*VLOOKUP($H21,'[7]Data'!$A$21:$C$31,2,FALSE)*1000+SUM(I21:J21)</f>
        <v>0</v>
      </c>
      <c r="L21" s="60"/>
      <c r="M21" s="60">
        <f>G21*VLOOKUP($H21,'[7]Data'!$A$21:$C$31,2,FALSE)*VLOOKUP($H21,'[7]Data'!$A$21:$C$31,3,FALSE)+(I21*0.819+J21*0.247)/1000</f>
        <v>0</v>
      </c>
      <c r="N21" s="60"/>
      <c r="O21" s="60"/>
      <c r="P21" s="60"/>
      <c r="Q21" s="60"/>
    </row>
    <row r="22" spans="1:17" ht="15">
      <c r="A22" s="173" t="s">
        <v>77</v>
      </c>
      <c r="B22" s="173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6"/>
    </row>
    <row r="23" spans="1:17" ht="15">
      <c r="A23" s="60"/>
      <c r="B23" s="60"/>
      <c r="C23" s="60"/>
      <c r="D23" s="60"/>
      <c r="E23" s="60"/>
      <c r="F23" s="60"/>
      <c r="G23" s="60"/>
      <c r="H23" s="60" t="s">
        <v>17</v>
      </c>
      <c r="I23" s="60"/>
      <c r="J23" s="60"/>
      <c r="K23" s="59">
        <f>G23*VLOOKUP($H23,'[7]Data'!$A$21:$C$31,2,FALSE)*1000+SUM(I23:J23)</f>
        <v>0</v>
      </c>
      <c r="L23" s="60"/>
      <c r="M23" s="60">
        <f>G23*VLOOKUP($H23,'[7]Data'!$A$21:$C$31,2,FALSE)*VLOOKUP($H23,'[7]Data'!$A$21:$C$31,3,FALSE)+(I23*0.819+J23*0.247)/1000</f>
        <v>0</v>
      </c>
      <c r="N23" s="60"/>
      <c r="O23" s="60"/>
      <c r="P23" s="60"/>
      <c r="Q23" s="60"/>
    </row>
    <row r="24" spans="1:17" ht="15">
      <c r="A24" s="173" t="s">
        <v>77</v>
      </c>
      <c r="B24" s="173"/>
      <c r="C24" s="174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</row>
    <row r="25" spans="1:17" ht="15">
      <c r="A25" s="60"/>
      <c r="B25" s="60"/>
      <c r="C25" s="60"/>
      <c r="D25" s="35"/>
      <c r="E25" s="35"/>
      <c r="F25" s="35"/>
      <c r="G25" s="35"/>
      <c r="H25" s="60" t="s">
        <v>17</v>
      </c>
      <c r="I25" s="60"/>
      <c r="J25" s="60"/>
      <c r="K25" s="59">
        <f>G25*VLOOKUP($H25,'[7]Data'!$A$21:$C$31,2,FALSE)*1000+SUM(I25:J25)</f>
        <v>0</v>
      </c>
      <c r="L25" s="35"/>
      <c r="M25" s="60">
        <f>G25*VLOOKUP($H25,'[7]Data'!$A$21:$C$31,2,FALSE)*VLOOKUP($H25,'[7]Data'!$A$21:$C$31,3,FALSE)+(I25*0.819+J25*0.247)/1000</f>
        <v>0</v>
      </c>
      <c r="N25" s="60"/>
      <c r="O25" s="60"/>
      <c r="P25" s="60"/>
      <c r="Q25" s="60"/>
    </row>
    <row r="26" spans="1:17" ht="15">
      <c r="A26" s="173" t="s">
        <v>77</v>
      </c>
      <c r="B26" s="173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</row>
    <row r="27" spans="1:17" ht="15">
      <c r="A27" s="60"/>
      <c r="B27" s="60"/>
      <c r="C27" s="60"/>
      <c r="D27" s="35"/>
      <c r="E27" s="35"/>
      <c r="F27" s="35"/>
      <c r="G27" s="35"/>
      <c r="H27" s="60" t="s">
        <v>17</v>
      </c>
      <c r="I27" s="60"/>
      <c r="J27" s="60"/>
      <c r="K27" s="59">
        <f>G27*VLOOKUP($H27,'[7]Data'!$A$21:$C$31,2,FALSE)*1000+SUM(I27:J27)</f>
        <v>0</v>
      </c>
      <c r="L27" s="35"/>
      <c r="M27" s="60">
        <f>G27*VLOOKUP($H27,'[7]Data'!$A$21:$C$31,2,FALSE)*VLOOKUP($H27,'[7]Data'!$A$21:$C$31,3,FALSE)+(I27*0.819+J27*0.247)/1000</f>
        <v>0</v>
      </c>
      <c r="N27" s="60"/>
      <c r="O27" s="60"/>
      <c r="P27" s="60"/>
      <c r="Q27" s="60"/>
    </row>
    <row r="28" spans="1:17" ht="15">
      <c r="A28" s="173" t="s">
        <v>77</v>
      </c>
      <c r="B28" s="173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</row>
    <row r="29" spans="1:17" ht="15">
      <c r="A29" s="60"/>
      <c r="B29" s="60"/>
      <c r="C29" s="60"/>
      <c r="D29" s="35"/>
      <c r="E29" s="35"/>
      <c r="F29" s="35"/>
      <c r="G29" s="35"/>
      <c r="H29" s="60" t="s">
        <v>17</v>
      </c>
      <c r="I29" s="60"/>
      <c r="J29" s="60"/>
      <c r="K29" s="59">
        <f>G29*VLOOKUP($H29,'[7]Data'!$A$21:$C$31,2,FALSE)*1000+SUM(I29:J29)</f>
        <v>0</v>
      </c>
      <c r="L29" s="35"/>
      <c r="M29" s="60">
        <f>G29*VLOOKUP($H29,'[7]Data'!$A$21:$C$31,2,FALSE)*VLOOKUP($H29,'[7]Data'!$A$21:$C$31,3,FALSE)+(I29*0.819+J29*0.247)/1000</f>
        <v>0</v>
      </c>
      <c r="N29" s="60"/>
      <c r="O29" s="60"/>
      <c r="P29" s="60"/>
      <c r="Q29" s="60"/>
    </row>
    <row r="30" spans="1:17" ht="15">
      <c r="A30" s="173" t="s">
        <v>77</v>
      </c>
      <c r="B30" s="173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</row>
    <row r="31" spans="1:17" ht="15">
      <c r="A31" s="60"/>
      <c r="B31" s="60"/>
      <c r="C31" s="60"/>
      <c r="D31" s="35"/>
      <c r="E31" s="35"/>
      <c r="F31" s="35"/>
      <c r="G31" s="35"/>
      <c r="H31" s="60" t="s">
        <v>17</v>
      </c>
      <c r="I31" s="60"/>
      <c r="J31" s="60"/>
      <c r="K31" s="59">
        <f>G31*VLOOKUP($H31,'[7]Data'!$A$21:$C$31,2,FALSE)*1000+SUM(I31:J31)</f>
        <v>0</v>
      </c>
      <c r="L31" s="35"/>
      <c r="M31" s="60">
        <f>G31*VLOOKUP($H31,'[7]Data'!$A$21:$C$31,2,FALSE)*VLOOKUP($H31,'[7]Data'!$A$21:$C$31,3,FALSE)+(I31*0.819+J31*0.247)/1000</f>
        <v>0</v>
      </c>
      <c r="N31" s="60"/>
      <c r="O31" s="60"/>
      <c r="P31" s="60"/>
      <c r="Q31" s="60"/>
    </row>
    <row r="32" spans="1:17" ht="15">
      <c r="A32" s="173" t="s">
        <v>77</v>
      </c>
      <c r="B32" s="173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</row>
    <row r="33" spans="1:17" ht="15">
      <c r="A33" s="60"/>
      <c r="B33" s="60"/>
      <c r="C33" s="60"/>
      <c r="D33" s="35"/>
      <c r="E33" s="35"/>
      <c r="F33" s="35"/>
      <c r="G33" s="35"/>
      <c r="H33" s="60" t="s">
        <v>17</v>
      </c>
      <c r="I33" s="60"/>
      <c r="J33" s="60"/>
      <c r="K33" s="59">
        <f>G33*VLOOKUP($H33,'[7]Data'!$A$21:$C$31,2,FALSE)*1000+SUM(I33:J33)</f>
        <v>0</v>
      </c>
      <c r="L33" s="35"/>
      <c r="M33" s="60">
        <f>G33*VLOOKUP($H33,'[7]Data'!$A$21:$C$31,2,FALSE)*VLOOKUP($H33,'[7]Data'!$A$21:$C$31,3,FALSE)+(I33*0.819+J33*0.247)/1000</f>
        <v>0</v>
      </c>
      <c r="N33" s="60"/>
      <c r="O33" s="60"/>
      <c r="P33" s="60"/>
      <c r="Q33" s="60"/>
    </row>
    <row r="34" spans="1:17" ht="15">
      <c r="A34" s="173" t="s">
        <v>77</v>
      </c>
      <c r="B34" s="173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</row>
    <row r="35" spans="1:17" ht="15">
      <c r="A35" s="60"/>
      <c r="B35" s="60"/>
      <c r="C35" s="60"/>
      <c r="D35" s="35"/>
      <c r="E35" s="35"/>
      <c r="F35" s="35"/>
      <c r="G35" s="35"/>
      <c r="H35" s="60" t="s">
        <v>17</v>
      </c>
      <c r="I35" s="60"/>
      <c r="J35" s="60"/>
      <c r="K35" s="59">
        <f>G35*VLOOKUP($H35,'[7]Data'!$A$21:$C$31,2,FALSE)*1000+SUM(I35:J35)</f>
        <v>0</v>
      </c>
      <c r="L35" s="35"/>
      <c r="M35" s="60">
        <f>G35*VLOOKUP($H35,'[7]Data'!$A$21:$C$31,2,FALSE)*VLOOKUP($H35,'[7]Data'!$A$21:$C$31,3,FALSE)+(I35*0.819+J35*0.247)/1000</f>
        <v>0</v>
      </c>
      <c r="N35" s="60"/>
      <c r="O35" s="60"/>
      <c r="P35" s="60"/>
      <c r="Q35" s="60"/>
    </row>
    <row r="36" spans="1:17" ht="15">
      <c r="A36" s="173" t="s">
        <v>77</v>
      </c>
      <c r="B36" s="173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6"/>
    </row>
    <row r="37" spans="1:17" ht="15">
      <c r="A37" s="60"/>
      <c r="B37" s="60"/>
      <c r="C37" s="60"/>
      <c r="D37" s="35"/>
      <c r="E37" s="35"/>
      <c r="F37" s="35"/>
      <c r="G37" s="35"/>
      <c r="H37" s="60" t="s">
        <v>17</v>
      </c>
      <c r="I37" s="60"/>
      <c r="J37" s="60"/>
      <c r="K37" s="59">
        <f>G37*VLOOKUP($H37,'[7]Data'!$A$21:$C$31,2,FALSE)*1000+SUM(I37:J37)</f>
        <v>0</v>
      </c>
      <c r="L37" s="35"/>
      <c r="M37" s="60">
        <f>G37*VLOOKUP($H37,'[7]Data'!$A$21:$C$31,2,FALSE)*VLOOKUP($H37,'[7]Data'!$A$21:$C$31,3,FALSE)+(I37*0.819+J37*0.247)/1000</f>
        <v>0</v>
      </c>
      <c r="N37" s="60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">
      <c r="A39" s="177" t="s">
        <v>46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</row>
    <row r="40" spans="1:17" ht="60">
      <c r="A40" s="178" t="s">
        <v>36</v>
      </c>
      <c r="B40" s="179"/>
      <c r="C40" s="179"/>
      <c r="D40" s="179"/>
      <c r="E40" s="179"/>
      <c r="F40" s="179"/>
      <c r="G40" s="180"/>
      <c r="H40" s="181" t="s">
        <v>47</v>
      </c>
      <c r="I40" s="182"/>
      <c r="J40" s="182"/>
      <c r="K40" s="182"/>
      <c r="L40" s="179" t="s">
        <v>58</v>
      </c>
      <c r="M40" s="180"/>
      <c r="N40" s="68" t="s">
        <v>35</v>
      </c>
      <c r="O40" s="178" t="s">
        <v>4</v>
      </c>
      <c r="P40" s="179"/>
      <c r="Q40" s="180"/>
    </row>
    <row r="41" spans="1:17" ht="15">
      <c r="A41" s="123" t="s">
        <v>25</v>
      </c>
      <c r="B41" s="124"/>
      <c r="C41" s="124"/>
      <c r="D41" s="124"/>
      <c r="E41" s="124"/>
      <c r="F41" s="124"/>
      <c r="G41" s="125"/>
      <c r="H41" s="183"/>
      <c r="I41" s="184"/>
      <c r="J41" s="184"/>
      <c r="K41" s="185"/>
      <c r="L41" s="123"/>
      <c r="M41" s="125"/>
      <c r="N41" s="189"/>
      <c r="O41" s="118"/>
      <c r="P41" s="118"/>
      <c r="Q41" s="118"/>
    </row>
    <row r="42" spans="1:17" ht="15">
      <c r="A42" s="126"/>
      <c r="B42" s="127"/>
      <c r="C42" s="127"/>
      <c r="D42" s="127"/>
      <c r="E42" s="127"/>
      <c r="F42" s="127"/>
      <c r="G42" s="128"/>
      <c r="H42" s="186"/>
      <c r="I42" s="187"/>
      <c r="J42" s="187"/>
      <c r="K42" s="188"/>
      <c r="L42" s="126"/>
      <c r="M42" s="128"/>
      <c r="N42" s="189"/>
      <c r="O42" s="118"/>
      <c r="P42" s="118"/>
      <c r="Q42" s="118"/>
    </row>
    <row r="43" spans="1:17" ht="15">
      <c r="A43" s="118" t="s">
        <v>26</v>
      </c>
      <c r="B43" s="118"/>
      <c r="C43" s="118"/>
      <c r="D43" s="118"/>
      <c r="E43" s="118"/>
      <c r="F43" s="118"/>
      <c r="G43" s="118"/>
      <c r="H43" s="183"/>
      <c r="I43" s="184"/>
      <c r="J43" s="184"/>
      <c r="K43" s="185"/>
      <c r="L43" s="123"/>
      <c r="M43" s="125"/>
      <c r="N43" s="189"/>
      <c r="O43" s="118"/>
      <c r="P43" s="118"/>
      <c r="Q43" s="118"/>
    </row>
    <row r="44" spans="1:17" ht="15">
      <c r="A44" s="118"/>
      <c r="B44" s="118"/>
      <c r="C44" s="118"/>
      <c r="D44" s="118"/>
      <c r="E44" s="118"/>
      <c r="F44" s="118"/>
      <c r="G44" s="118"/>
      <c r="H44" s="186"/>
      <c r="I44" s="187"/>
      <c r="J44" s="187"/>
      <c r="K44" s="188"/>
      <c r="L44" s="126"/>
      <c r="M44" s="128"/>
      <c r="N44" s="189"/>
      <c r="O44" s="118"/>
      <c r="P44" s="118"/>
      <c r="Q44" s="118"/>
    </row>
    <row r="45" spans="1:17" ht="15">
      <c r="A45" s="118" t="s">
        <v>27</v>
      </c>
      <c r="B45" s="118"/>
      <c r="C45" s="118"/>
      <c r="D45" s="118"/>
      <c r="E45" s="118"/>
      <c r="F45" s="118"/>
      <c r="G45" s="118"/>
      <c r="H45" s="183"/>
      <c r="I45" s="184"/>
      <c r="J45" s="184"/>
      <c r="K45" s="185"/>
      <c r="L45" s="123"/>
      <c r="M45" s="125"/>
      <c r="N45" s="189"/>
      <c r="O45" s="118"/>
      <c r="P45" s="118"/>
      <c r="Q45" s="118"/>
    </row>
    <row r="46" spans="1:17" ht="15">
      <c r="A46" s="118"/>
      <c r="B46" s="118"/>
      <c r="C46" s="118"/>
      <c r="D46" s="118"/>
      <c r="E46" s="118"/>
      <c r="F46" s="118"/>
      <c r="G46" s="118"/>
      <c r="H46" s="186"/>
      <c r="I46" s="187"/>
      <c r="J46" s="187"/>
      <c r="K46" s="188"/>
      <c r="L46" s="126"/>
      <c r="M46" s="128"/>
      <c r="N46" s="189"/>
      <c r="O46" s="118"/>
      <c r="P46" s="118"/>
      <c r="Q46" s="118"/>
    </row>
    <row r="47" spans="1:17" ht="15">
      <c r="A47" s="118" t="s">
        <v>28</v>
      </c>
      <c r="B47" s="118"/>
      <c r="C47" s="118"/>
      <c r="D47" s="118"/>
      <c r="E47" s="118"/>
      <c r="F47" s="118"/>
      <c r="G47" s="118"/>
      <c r="H47" s="183"/>
      <c r="I47" s="184"/>
      <c r="J47" s="184"/>
      <c r="K47" s="185"/>
      <c r="L47" s="123"/>
      <c r="M47" s="125"/>
      <c r="N47" s="189"/>
      <c r="O47" s="118"/>
      <c r="P47" s="118"/>
      <c r="Q47" s="118"/>
    </row>
    <row r="48" spans="1:17" ht="15">
      <c r="A48" s="118"/>
      <c r="B48" s="118"/>
      <c r="C48" s="118"/>
      <c r="D48" s="118"/>
      <c r="E48" s="118"/>
      <c r="F48" s="118"/>
      <c r="G48" s="118"/>
      <c r="H48" s="186"/>
      <c r="I48" s="187"/>
      <c r="J48" s="187"/>
      <c r="K48" s="188"/>
      <c r="L48" s="126"/>
      <c r="M48" s="128"/>
      <c r="N48" s="189"/>
      <c r="O48" s="118"/>
      <c r="P48" s="118"/>
      <c r="Q48" s="118"/>
    </row>
    <row r="49" spans="1:17" ht="15">
      <c r="A49" s="118" t="s">
        <v>29</v>
      </c>
      <c r="B49" s="118"/>
      <c r="C49" s="118"/>
      <c r="D49" s="118"/>
      <c r="E49" s="118"/>
      <c r="F49" s="118"/>
      <c r="G49" s="118"/>
      <c r="H49" s="183"/>
      <c r="I49" s="184"/>
      <c r="J49" s="184"/>
      <c r="K49" s="185"/>
      <c r="L49" s="123"/>
      <c r="M49" s="125"/>
      <c r="N49" s="189"/>
      <c r="O49" s="118"/>
      <c r="P49" s="118"/>
      <c r="Q49" s="118"/>
    </row>
    <row r="50" spans="1:17" ht="15">
      <c r="A50" s="118"/>
      <c r="B50" s="118"/>
      <c r="C50" s="118"/>
      <c r="D50" s="118"/>
      <c r="E50" s="118"/>
      <c r="F50" s="118"/>
      <c r="G50" s="118"/>
      <c r="H50" s="186"/>
      <c r="I50" s="187"/>
      <c r="J50" s="187"/>
      <c r="K50" s="188"/>
      <c r="L50" s="126"/>
      <c r="M50" s="128"/>
      <c r="N50" s="189"/>
      <c r="O50" s="118"/>
      <c r="P50" s="118"/>
      <c r="Q50" s="118"/>
    </row>
    <row r="51" spans="1:17" ht="15">
      <c r="A51" s="118" t="s">
        <v>30</v>
      </c>
      <c r="B51" s="118"/>
      <c r="C51" s="118"/>
      <c r="D51" s="118"/>
      <c r="E51" s="118"/>
      <c r="F51" s="118"/>
      <c r="G51" s="118"/>
      <c r="H51" s="183"/>
      <c r="I51" s="184"/>
      <c r="J51" s="184"/>
      <c r="K51" s="185"/>
      <c r="L51" s="123"/>
      <c r="M51" s="125"/>
      <c r="N51" s="189"/>
      <c r="O51" s="118"/>
      <c r="P51" s="118"/>
      <c r="Q51" s="118"/>
    </row>
    <row r="52" spans="1:17" ht="15">
      <c r="A52" s="118"/>
      <c r="B52" s="118"/>
      <c r="C52" s="118"/>
      <c r="D52" s="118"/>
      <c r="E52" s="118"/>
      <c r="F52" s="118"/>
      <c r="G52" s="118"/>
      <c r="H52" s="186"/>
      <c r="I52" s="187"/>
      <c r="J52" s="187"/>
      <c r="K52" s="188"/>
      <c r="L52" s="126"/>
      <c r="M52" s="128"/>
      <c r="N52" s="189"/>
      <c r="O52" s="118"/>
      <c r="P52" s="118"/>
      <c r="Q52" s="118"/>
    </row>
    <row r="53" spans="1:17" ht="15">
      <c r="A53" s="118" t="s">
        <v>31</v>
      </c>
      <c r="B53" s="118"/>
      <c r="C53" s="118"/>
      <c r="D53" s="118"/>
      <c r="E53" s="118"/>
      <c r="F53" s="118"/>
      <c r="G53" s="118"/>
      <c r="H53" s="183"/>
      <c r="I53" s="184"/>
      <c r="J53" s="184"/>
      <c r="K53" s="185"/>
      <c r="L53" s="123"/>
      <c r="M53" s="125"/>
      <c r="N53" s="189"/>
      <c r="O53" s="118"/>
      <c r="P53" s="118"/>
      <c r="Q53" s="118"/>
    </row>
    <row r="54" spans="1:17" ht="15">
      <c r="A54" s="118"/>
      <c r="B54" s="118"/>
      <c r="C54" s="118"/>
      <c r="D54" s="118"/>
      <c r="E54" s="118"/>
      <c r="F54" s="118"/>
      <c r="G54" s="118"/>
      <c r="H54" s="186"/>
      <c r="I54" s="187"/>
      <c r="J54" s="187"/>
      <c r="K54" s="188"/>
      <c r="L54" s="126"/>
      <c r="M54" s="128"/>
      <c r="N54" s="189"/>
      <c r="O54" s="118"/>
      <c r="P54" s="118"/>
      <c r="Q54" s="118"/>
    </row>
    <row r="55" spans="1:17" ht="15">
      <c r="A55" s="118" t="s">
        <v>32</v>
      </c>
      <c r="B55" s="118"/>
      <c r="C55" s="118"/>
      <c r="D55" s="118"/>
      <c r="E55" s="118"/>
      <c r="F55" s="118"/>
      <c r="G55" s="118"/>
      <c r="H55" s="183"/>
      <c r="I55" s="184"/>
      <c r="J55" s="184"/>
      <c r="K55" s="185"/>
      <c r="L55" s="123"/>
      <c r="M55" s="125"/>
      <c r="N55" s="189"/>
      <c r="O55" s="118"/>
      <c r="P55" s="118"/>
      <c r="Q55" s="118"/>
    </row>
    <row r="56" spans="1:17" ht="15">
      <c r="A56" s="118"/>
      <c r="B56" s="118"/>
      <c r="C56" s="118"/>
      <c r="D56" s="118"/>
      <c r="E56" s="118"/>
      <c r="F56" s="118"/>
      <c r="G56" s="118"/>
      <c r="H56" s="186"/>
      <c r="I56" s="187"/>
      <c r="J56" s="187"/>
      <c r="K56" s="188"/>
      <c r="L56" s="126"/>
      <c r="M56" s="128"/>
      <c r="N56" s="189"/>
      <c r="O56" s="118"/>
      <c r="P56" s="118"/>
      <c r="Q56" s="118"/>
    </row>
    <row r="57" spans="1:17" ht="15">
      <c r="A57" s="69"/>
      <c r="B57" s="70"/>
      <c r="C57" s="70"/>
      <c r="D57" s="70"/>
      <c r="E57" s="70"/>
      <c r="F57" s="70"/>
      <c r="G57" s="70"/>
      <c r="H57" s="71"/>
      <c r="I57" s="71"/>
      <c r="J57" s="71"/>
      <c r="K57" s="71"/>
      <c r="L57" s="72"/>
      <c r="M57" s="72"/>
      <c r="N57" s="73"/>
      <c r="O57" s="74"/>
      <c r="P57" s="74"/>
      <c r="Q57" s="75"/>
    </row>
    <row r="58" spans="1:17" ht="15">
      <c r="A58" s="190" t="s">
        <v>59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76"/>
      <c r="P58" s="76"/>
      <c r="Q58" s="76"/>
    </row>
    <row r="59" spans="1:14" ht="15">
      <c r="A59" s="182" t="s">
        <v>33</v>
      </c>
      <c r="B59" s="182"/>
      <c r="C59" s="182"/>
      <c r="D59" s="183" t="s">
        <v>37</v>
      </c>
      <c r="E59" s="184"/>
      <c r="F59" s="184"/>
      <c r="G59" s="185"/>
      <c r="H59" s="182" t="s">
        <v>38</v>
      </c>
      <c r="I59" s="182"/>
      <c r="J59" s="191" t="s">
        <v>62</v>
      </c>
      <c r="K59" s="192"/>
      <c r="L59" s="182" t="s">
        <v>66</v>
      </c>
      <c r="M59" s="182"/>
      <c r="N59" s="182"/>
    </row>
    <row r="60" spans="1:14" ht="15">
      <c r="A60" s="182"/>
      <c r="B60" s="182"/>
      <c r="C60" s="182"/>
      <c r="D60" s="186"/>
      <c r="E60" s="187"/>
      <c r="F60" s="187"/>
      <c r="G60" s="188"/>
      <c r="H60" s="182"/>
      <c r="I60" s="182"/>
      <c r="J60" s="77" t="s">
        <v>60</v>
      </c>
      <c r="K60" s="77" t="s">
        <v>61</v>
      </c>
      <c r="L60" s="182"/>
      <c r="M60" s="182"/>
      <c r="N60" s="182"/>
    </row>
    <row r="61" spans="1:14" ht="15">
      <c r="A61" s="105" t="s">
        <v>63</v>
      </c>
      <c r="B61" s="105"/>
      <c r="C61" s="105"/>
      <c r="D61" s="150">
        <v>0</v>
      </c>
      <c r="E61" s="151"/>
      <c r="F61" s="151"/>
      <c r="G61" s="152"/>
      <c r="H61" s="119"/>
      <c r="I61" s="119"/>
      <c r="J61" s="78">
        <f>D61*0.06</f>
        <v>0</v>
      </c>
      <c r="K61" s="78"/>
      <c r="L61" s="99"/>
      <c r="M61" s="99"/>
      <c r="N61" s="99"/>
    </row>
    <row r="62" spans="1:14" ht="15">
      <c r="A62" s="105" t="s">
        <v>64</v>
      </c>
      <c r="B62" s="105"/>
      <c r="C62" s="105"/>
      <c r="D62" s="150">
        <v>0</v>
      </c>
      <c r="E62" s="151"/>
      <c r="F62" s="151"/>
      <c r="G62" s="152"/>
      <c r="H62" s="119"/>
      <c r="I62" s="119"/>
      <c r="J62" s="78"/>
      <c r="K62" s="78">
        <f>D62*0.07</f>
        <v>0</v>
      </c>
      <c r="L62" s="99"/>
      <c r="M62" s="99"/>
      <c r="N62" s="99"/>
    </row>
    <row r="64" spans="1:17" ht="15">
      <c r="A64" s="193" t="s">
        <v>65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1:17" ht="60">
      <c r="A65" s="191" t="s">
        <v>36</v>
      </c>
      <c r="B65" s="194"/>
      <c r="C65" s="194"/>
      <c r="D65" s="194"/>
      <c r="E65" s="194"/>
      <c r="F65" s="194"/>
      <c r="G65" s="192"/>
      <c r="H65" s="181" t="s">
        <v>67</v>
      </c>
      <c r="I65" s="181"/>
      <c r="J65" s="181"/>
      <c r="K65" s="181"/>
      <c r="L65" s="181" t="s">
        <v>58</v>
      </c>
      <c r="M65" s="181"/>
      <c r="N65" s="68" t="s">
        <v>35</v>
      </c>
      <c r="O65" s="181" t="s">
        <v>66</v>
      </c>
      <c r="P65" s="181"/>
      <c r="Q65" s="181"/>
    </row>
    <row r="66" spans="1:17" ht="15">
      <c r="A66" s="143"/>
      <c r="B66" s="143"/>
      <c r="C66" s="143"/>
      <c r="D66" s="143"/>
      <c r="E66" s="143"/>
      <c r="F66" s="143"/>
      <c r="G66" s="143"/>
      <c r="H66" s="181"/>
      <c r="I66" s="181"/>
      <c r="J66" s="181"/>
      <c r="K66" s="181"/>
      <c r="L66" s="143"/>
      <c r="M66" s="143"/>
      <c r="N66" s="60"/>
      <c r="O66" s="143"/>
      <c r="P66" s="143"/>
      <c r="Q66" s="143"/>
    </row>
    <row r="67" spans="1:17" ht="15">
      <c r="A67" s="143"/>
      <c r="B67" s="143"/>
      <c r="C67" s="143"/>
      <c r="D67" s="143"/>
      <c r="E67" s="143"/>
      <c r="F67" s="143"/>
      <c r="G67" s="143"/>
      <c r="H67" s="181"/>
      <c r="I67" s="181"/>
      <c r="J67" s="181"/>
      <c r="K67" s="181"/>
      <c r="L67" s="143"/>
      <c r="M67" s="143"/>
      <c r="N67" s="60"/>
      <c r="O67" s="143"/>
      <c r="P67" s="143"/>
      <c r="Q67" s="143"/>
    </row>
    <row r="68" spans="1:17" ht="15">
      <c r="A68" s="143"/>
      <c r="B68" s="143"/>
      <c r="C68" s="143"/>
      <c r="D68" s="143"/>
      <c r="E68" s="143"/>
      <c r="F68" s="143"/>
      <c r="G68" s="143"/>
      <c r="H68" s="181"/>
      <c r="I68" s="181"/>
      <c r="J68" s="181"/>
      <c r="K68" s="181"/>
      <c r="L68" s="143"/>
      <c r="M68" s="143"/>
      <c r="N68" s="60"/>
      <c r="O68" s="143"/>
      <c r="P68" s="143"/>
      <c r="Q68" s="143"/>
    </row>
    <row r="69" spans="1:17" ht="15">
      <c r="A69" s="143"/>
      <c r="B69" s="143"/>
      <c r="C69" s="143"/>
      <c r="D69" s="143"/>
      <c r="E69" s="143"/>
      <c r="F69" s="143"/>
      <c r="G69" s="143"/>
      <c r="H69" s="181"/>
      <c r="I69" s="181"/>
      <c r="J69" s="181"/>
      <c r="K69" s="181"/>
      <c r="L69" s="143"/>
      <c r="M69" s="143"/>
      <c r="N69" s="60"/>
      <c r="O69" s="143"/>
      <c r="P69" s="143"/>
      <c r="Q69" s="143"/>
    </row>
    <row r="70" spans="1:17" ht="15">
      <c r="A70" s="143"/>
      <c r="B70" s="143"/>
      <c r="C70" s="143"/>
      <c r="D70" s="143"/>
      <c r="E70" s="143"/>
      <c r="F70" s="143"/>
      <c r="G70" s="143"/>
      <c r="H70" s="181"/>
      <c r="I70" s="181"/>
      <c r="J70" s="181"/>
      <c r="K70" s="181"/>
      <c r="L70" s="143"/>
      <c r="M70" s="143"/>
      <c r="N70" s="60"/>
      <c r="O70" s="143"/>
      <c r="P70" s="143"/>
      <c r="Q70" s="143"/>
    </row>
    <row r="71" spans="1:17" ht="15">
      <c r="A71" s="143"/>
      <c r="B71" s="143"/>
      <c r="C71" s="143"/>
      <c r="D71" s="143"/>
      <c r="E71" s="143"/>
      <c r="F71" s="143"/>
      <c r="G71" s="143"/>
      <c r="H71" s="181"/>
      <c r="I71" s="181"/>
      <c r="J71" s="181"/>
      <c r="K71" s="181"/>
      <c r="L71" s="143"/>
      <c r="M71" s="143"/>
      <c r="N71" s="60"/>
      <c r="O71" s="143"/>
      <c r="P71" s="143"/>
      <c r="Q71" s="143"/>
    </row>
    <row r="72" spans="1:17" ht="15">
      <c r="A72" s="143"/>
      <c r="B72" s="143"/>
      <c r="C72" s="143"/>
      <c r="D72" s="143"/>
      <c r="E72" s="143"/>
      <c r="F72" s="143"/>
      <c r="G72" s="143"/>
      <c r="H72" s="181"/>
      <c r="I72" s="181"/>
      <c r="J72" s="181"/>
      <c r="K72" s="181"/>
      <c r="L72" s="143"/>
      <c r="M72" s="143"/>
      <c r="N72" s="60"/>
      <c r="O72" s="143"/>
      <c r="P72" s="143"/>
      <c r="Q72" s="143"/>
    </row>
    <row r="73" spans="1:17" ht="15">
      <c r="A73" s="143"/>
      <c r="B73" s="143"/>
      <c r="C73" s="143"/>
      <c r="D73" s="143"/>
      <c r="E73" s="143"/>
      <c r="F73" s="143"/>
      <c r="G73" s="143"/>
      <c r="H73" s="181"/>
      <c r="I73" s="181"/>
      <c r="J73" s="181"/>
      <c r="K73" s="181"/>
      <c r="L73" s="143"/>
      <c r="M73" s="143"/>
      <c r="N73" s="60"/>
      <c r="O73" s="143"/>
      <c r="P73" s="143"/>
      <c r="Q73" s="143"/>
    </row>
    <row r="74" spans="1:17" ht="15">
      <c r="A74" s="143"/>
      <c r="B74" s="143"/>
      <c r="C74" s="143"/>
      <c r="D74" s="143"/>
      <c r="E74" s="143"/>
      <c r="F74" s="143"/>
      <c r="G74" s="143"/>
      <c r="H74" s="181"/>
      <c r="I74" s="181"/>
      <c r="J74" s="181"/>
      <c r="K74" s="181"/>
      <c r="L74" s="143"/>
      <c r="M74" s="143"/>
      <c r="N74" s="60"/>
      <c r="O74" s="143"/>
      <c r="P74" s="143"/>
      <c r="Q74" s="143"/>
    </row>
    <row r="75" spans="1:17" ht="15">
      <c r="A75" s="143"/>
      <c r="B75" s="143"/>
      <c r="C75" s="143"/>
      <c r="D75" s="143"/>
      <c r="E75" s="143"/>
      <c r="F75" s="143"/>
      <c r="G75" s="143"/>
      <c r="H75" s="181"/>
      <c r="I75" s="181"/>
      <c r="J75" s="181"/>
      <c r="K75" s="181"/>
      <c r="L75" s="143"/>
      <c r="M75" s="143"/>
      <c r="N75" s="60"/>
      <c r="O75" s="143"/>
      <c r="P75" s="143"/>
      <c r="Q75" s="143"/>
    </row>
    <row r="76" spans="1:17" ht="15">
      <c r="A76" s="143"/>
      <c r="B76" s="143"/>
      <c r="C76" s="143"/>
      <c r="D76" s="143"/>
      <c r="E76" s="143"/>
      <c r="F76" s="143"/>
      <c r="G76" s="143"/>
      <c r="H76" s="181"/>
      <c r="I76" s="181"/>
      <c r="J76" s="181"/>
      <c r="K76" s="181"/>
      <c r="L76" s="143"/>
      <c r="M76" s="143"/>
      <c r="N76" s="60"/>
      <c r="O76" s="143"/>
      <c r="P76" s="143"/>
      <c r="Q76" s="143"/>
    </row>
    <row r="80" spans="8:13" ht="15">
      <c r="H80" s="79" t="s">
        <v>216</v>
      </c>
      <c r="M80" s="79" t="s">
        <v>120</v>
      </c>
    </row>
    <row r="81" ht="15">
      <c r="H81" s="55"/>
    </row>
    <row r="82" spans="8:13" ht="15">
      <c r="H82" t="s">
        <v>121</v>
      </c>
      <c r="M82" s="56" t="s">
        <v>217</v>
      </c>
    </row>
    <row r="84" ht="15">
      <c r="M84" t="s">
        <v>122</v>
      </c>
    </row>
  </sheetData>
  <sheetProtection/>
  <mergeCells count="170">
    <mergeCell ref="A75:G75"/>
    <mergeCell ref="H75:K75"/>
    <mergeCell ref="L75:M75"/>
    <mergeCell ref="O75:Q75"/>
    <mergeCell ref="A76:G76"/>
    <mergeCell ref="H76:K76"/>
    <mergeCell ref="L76:M76"/>
    <mergeCell ref="O76:Q76"/>
    <mergeCell ref="A73:G73"/>
    <mergeCell ref="H73:K73"/>
    <mergeCell ref="L73:M73"/>
    <mergeCell ref="O73:Q73"/>
    <mergeCell ref="A74:G74"/>
    <mergeCell ref="H74:K74"/>
    <mergeCell ref="L74:M74"/>
    <mergeCell ref="O74:Q74"/>
    <mergeCell ref="A71:G71"/>
    <mergeCell ref="H71:K71"/>
    <mergeCell ref="L71:M71"/>
    <mergeCell ref="O71:Q71"/>
    <mergeCell ref="A72:G72"/>
    <mergeCell ref="H72:K72"/>
    <mergeCell ref="L72:M72"/>
    <mergeCell ref="O72:Q72"/>
    <mergeCell ref="A69:G69"/>
    <mergeCell ref="H69:K69"/>
    <mergeCell ref="L69:M69"/>
    <mergeCell ref="O69:Q69"/>
    <mergeCell ref="A70:G70"/>
    <mergeCell ref="H70:K70"/>
    <mergeCell ref="L70:M70"/>
    <mergeCell ref="O70:Q70"/>
    <mergeCell ref="A67:G67"/>
    <mergeCell ref="H67:K67"/>
    <mergeCell ref="L67:M67"/>
    <mergeCell ref="O67:Q67"/>
    <mergeCell ref="A68:G68"/>
    <mergeCell ref="H68:K68"/>
    <mergeCell ref="L68:M68"/>
    <mergeCell ref="O68:Q68"/>
    <mergeCell ref="A64:Q64"/>
    <mergeCell ref="A65:G65"/>
    <mergeCell ref="H65:K65"/>
    <mergeCell ref="L65:M65"/>
    <mergeCell ref="O65:Q65"/>
    <mergeCell ref="A66:G66"/>
    <mergeCell ref="H66:K66"/>
    <mergeCell ref="L66:M66"/>
    <mergeCell ref="O66:Q66"/>
    <mergeCell ref="A61:C61"/>
    <mergeCell ref="D61:G61"/>
    <mergeCell ref="H61:I61"/>
    <mergeCell ref="L61:N61"/>
    <mergeCell ref="A62:C62"/>
    <mergeCell ref="D62:G62"/>
    <mergeCell ref="H62:I62"/>
    <mergeCell ref="L62:N62"/>
    <mergeCell ref="A58:N58"/>
    <mergeCell ref="A59:C60"/>
    <mergeCell ref="D59:G60"/>
    <mergeCell ref="H59:I60"/>
    <mergeCell ref="J59:K59"/>
    <mergeCell ref="L59:N60"/>
    <mergeCell ref="A53:G54"/>
    <mergeCell ref="H53:K54"/>
    <mergeCell ref="L53:M54"/>
    <mergeCell ref="N53:N54"/>
    <mergeCell ref="O53:Q54"/>
    <mergeCell ref="A55:G56"/>
    <mergeCell ref="H55:K56"/>
    <mergeCell ref="L55:M56"/>
    <mergeCell ref="N55:N56"/>
    <mergeCell ref="O55:Q56"/>
    <mergeCell ref="A49:G50"/>
    <mergeCell ref="H49:K50"/>
    <mergeCell ref="L49:M50"/>
    <mergeCell ref="N49:N50"/>
    <mergeCell ref="O49:Q50"/>
    <mergeCell ref="A51:G52"/>
    <mergeCell ref="H51:K52"/>
    <mergeCell ref="L51:M52"/>
    <mergeCell ref="N51:N52"/>
    <mergeCell ref="O51:Q52"/>
    <mergeCell ref="A45:G46"/>
    <mergeCell ref="H45:K46"/>
    <mergeCell ref="L45:M46"/>
    <mergeCell ref="N45:N46"/>
    <mergeCell ref="O45:Q46"/>
    <mergeCell ref="A47:G48"/>
    <mergeCell ref="H47:K48"/>
    <mergeCell ref="L47:M48"/>
    <mergeCell ref="N47:N48"/>
    <mergeCell ref="O47:Q48"/>
    <mergeCell ref="A41:G42"/>
    <mergeCell ref="H41:K42"/>
    <mergeCell ref="L41:M42"/>
    <mergeCell ref="N41:N42"/>
    <mergeCell ref="O41:Q42"/>
    <mergeCell ref="A43:G44"/>
    <mergeCell ref="H43:K44"/>
    <mergeCell ref="L43:M44"/>
    <mergeCell ref="N43:N44"/>
    <mergeCell ref="O43:Q44"/>
    <mergeCell ref="A36:B36"/>
    <mergeCell ref="C36:Q36"/>
    <mergeCell ref="A39:Q39"/>
    <mergeCell ref="A40:G40"/>
    <mergeCell ref="H40:K40"/>
    <mergeCell ref="L40:M40"/>
    <mergeCell ref="O40:Q40"/>
    <mergeCell ref="A30:B30"/>
    <mergeCell ref="C30:Q30"/>
    <mergeCell ref="A32:B32"/>
    <mergeCell ref="C32:Q32"/>
    <mergeCell ref="A34:B34"/>
    <mergeCell ref="C34:Q34"/>
    <mergeCell ref="A24:B24"/>
    <mergeCell ref="C24:Q24"/>
    <mergeCell ref="A26:B26"/>
    <mergeCell ref="C26:Q26"/>
    <mergeCell ref="A28:B28"/>
    <mergeCell ref="C28:Q28"/>
    <mergeCell ref="A18:B18"/>
    <mergeCell ref="C18:Q18"/>
    <mergeCell ref="A20:B20"/>
    <mergeCell ref="C20:Q20"/>
    <mergeCell ref="A22:B22"/>
    <mergeCell ref="C22:Q22"/>
    <mergeCell ref="P13:P16"/>
    <mergeCell ref="Q13:Q16"/>
    <mergeCell ref="G14:H15"/>
    <mergeCell ref="I14:J14"/>
    <mergeCell ref="K14:K16"/>
    <mergeCell ref="L14:L16"/>
    <mergeCell ref="M14:M16"/>
    <mergeCell ref="I15:I16"/>
    <mergeCell ref="J15:J16"/>
    <mergeCell ref="A12:Q12"/>
    <mergeCell ref="A13:A16"/>
    <mergeCell ref="B13:B16"/>
    <mergeCell ref="C13:C16"/>
    <mergeCell ref="D13:D16"/>
    <mergeCell ref="E13:E16"/>
    <mergeCell ref="F13:F16"/>
    <mergeCell ref="G13:M13"/>
    <mergeCell ref="N13:N16"/>
    <mergeCell ref="O13:O16"/>
    <mergeCell ref="A8:B8"/>
    <mergeCell ref="C8:H8"/>
    <mergeCell ref="I8:K8"/>
    <mergeCell ref="L8:O8"/>
    <mergeCell ref="A9:B9"/>
    <mergeCell ref="C9:K9"/>
    <mergeCell ref="L9:M9"/>
    <mergeCell ref="N9:O9"/>
    <mergeCell ref="A6:B6"/>
    <mergeCell ref="C6:E6"/>
    <mergeCell ref="G6:J6"/>
    <mergeCell ref="K6:N6"/>
    <mergeCell ref="A7:B7"/>
    <mergeCell ref="C7:H7"/>
    <mergeCell ref="I7:K7"/>
    <mergeCell ref="L7:O7"/>
    <mergeCell ref="A2:P2"/>
    <mergeCell ref="A3:P3"/>
    <mergeCell ref="A4:O4"/>
    <mergeCell ref="A5:B5"/>
    <mergeCell ref="C5:E5"/>
    <mergeCell ref="G5:H5"/>
    <mergeCell ref="I5:K5"/>
  </mergeCells>
  <dataValidations count="6">
    <dataValidation type="list" allowBlank="1" showInputMessage="1" showErrorMessage="1" sqref="C19 C21 C23 C25 C27 C29 C31 C33 C35 C37">
      <formula1>ти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41:K57">
      <formula1>НПДЕВИ</formula1>
    </dataValidation>
  </dataValidations>
  <hyperlinks>
    <hyperlink ref="L7" r:id="rId1" display="obshtina_zemen@abv.bg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7"/>
  <sheetViews>
    <sheetView zoomScalePageLayoutView="0" workbookViewId="0" topLeftCell="A37">
      <selection activeCell="T18" sqref="T18"/>
    </sheetView>
  </sheetViews>
  <sheetFormatPr defaultColWidth="9.140625" defaultRowHeight="15"/>
  <cols>
    <col min="3" max="3" width="9.7109375" style="0" customWidth="1"/>
  </cols>
  <sheetData>
    <row r="2" spans="1:16" ht="18.7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8.75">
      <c r="A3" s="164" t="s">
        <v>219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01"/>
      <c r="N4" s="101"/>
      <c r="O4" s="101"/>
      <c r="P4" s="1"/>
    </row>
    <row r="5" spans="1:16" ht="15">
      <c r="A5" s="165" t="s">
        <v>39</v>
      </c>
      <c r="B5" s="165"/>
      <c r="C5" s="113" t="s">
        <v>220</v>
      </c>
      <c r="D5" s="113"/>
      <c r="E5" s="113"/>
      <c r="F5" s="14" t="s">
        <v>221</v>
      </c>
      <c r="G5" s="113" t="s">
        <v>222</v>
      </c>
      <c r="H5" s="113"/>
      <c r="I5" s="94" t="s">
        <v>153</v>
      </c>
      <c r="J5" s="94"/>
      <c r="K5" s="94"/>
      <c r="L5" s="15"/>
      <c r="M5" s="16"/>
      <c r="N5" s="16"/>
      <c r="O5" s="16"/>
      <c r="P5" s="3"/>
    </row>
    <row r="6" spans="1:16" ht="15">
      <c r="A6" s="166" t="s">
        <v>40</v>
      </c>
      <c r="B6" s="166"/>
      <c r="C6" s="96" t="s">
        <v>223</v>
      </c>
      <c r="D6" s="97"/>
      <c r="E6" s="98"/>
      <c r="F6" s="11" t="s">
        <v>221</v>
      </c>
      <c r="G6" s="99" t="s">
        <v>2</v>
      </c>
      <c r="H6" s="99"/>
      <c r="I6" s="99"/>
      <c r="J6" s="99"/>
      <c r="K6" s="99" t="s">
        <v>224</v>
      </c>
      <c r="L6" s="99"/>
      <c r="M6" s="99"/>
      <c r="N6" s="99"/>
      <c r="O6" s="84" t="s">
        <v>225</v>
      </c>
      <c r="P6" s="2"/>
    </row>
    <row r="7" spans="1:15" ht="15">
      <c r="A7" s="167" t="s">
        <v>1</v>
      </c>
      <c r="B7" s="167"/>
      <c r="C7" s="196" t="s">
        <v>226</v>
      </c>
      <c r="D7" s="169"/>
      <c r="E7" s="169"/>
      <c r="F7" s="169"/>
      <c r="G7" s="169"/>
      <c r="H7" s="169"/>
      <c r="I7" s="105" t="s">
        <v>227</v>
      </c>
      <c r="J7" s="105"/>
      <c r="K7" s="105"/>
      <c r="L7" s="106" t="s">
        <v>228</v>
      </c>
      <c r="M7" s="106"/>
      <c r="N7" s="106"/>
      <c r="O7" s="106"/>
    </row>
    <row r="8" spans="1:15" ht="15">
      <c r="A8" s="166" t="s">
        <v>41</v>
      </c>
      <c r="B8" s="166"/>
      <c r="C8" s="197" t="s">
        <v>229</v>
      </c>
      <c r="D8" s="198"/>
      <c r="E8" s="198"/>
      <c r="F8" s="198"/>
      <c r="G8" s="198"/>
      <c r="H8" s="199"/>
      <c r="I8" s="105" t="s">
        <v>230</v>
      </c>
      <c r="J8" s="105"/>
      <c r="K8" s="105"/>
      <c r="L8" s="106" t="s">
        <v>231</v>
      </c>
      <c r="M8" s="106"/>
      <c r="N8" s="106"/>
      <c r="O8" s="106"/>
    </row>
    <row r="9" spans="1:15" ht="15">
      <c r="A9" s="166" t="s">
        <v>42</v>
      </c>
      <c r="B9" s="166"/>
      <c r="C9" s="200" t="s">
        <v>232</v>
      </c>
      <c r="D9" s="201"/>
      <c r="E9" s="201"/>
      <c r="F9" s="201"/>
      <c r="G9" s="201"/>
      <c r="H9" s="201"/>
      <c r="I9" s="201"/>
      <c r="J9" s="201"/>
      <c r="K9" s="202"/>
      <c r="L9" s="119" t="s">
        <v>43</v>
      </c>
      <c r="M9" s="119"/>
      <c r="N9" s="119" t="s">
        <v>178</v>
      </c>
      <c r="O9" s="119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2" spans="1:17" ht="15">
      <c r="A12" s="172" t="s">
        <v>34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7" ht="15">
      <c r="A13" s="203" t="s">
        <v>20</v>
      </c>
      <c r="B13" s="203" t="s">
        <v>76</v>
      </c>
      <c r="C13" s="203" t="s">
        <v>3</v>
      </c>
      <c r="D13" s="203" t="s">
        <v>116</v>
      </c>
      <c r="E13" s="203" t="s">
        <v>7</v>
      </c>
      <c r="F13" s="203" t="s">
        <v>8</v>
      </c>
      <c r="G13" s="203" t="s">
        <v>73</v>
      </c>
      <c r="H13" s="203"/>
      <c r="I13" s="203"/>
      <c r="J13" s="203"/>
      <c r="K13" s="203"/>
      <c r="L13" s="203"/>
      <c r="M13" s="203"/>
      <c r="N13" s="203" t="s">
        <v>45</v>
      </c>
      <c r="O13" s="203" t="s">
        <v>6</v>
      </c>
      <c r="P13" s="203" t="s">
        <v>5</v>
      </c>
      <c r="Q13" s="203" t="s">
        <v>4</v>
      </c>
    </row>
    <row r="14" spans="1:17" ht="15">
      <c r="A14" s="203"/>
      <c r="B14" s="203"/>
      <c r="C14" s="203"/>
      <c r="D14" s="204"/>
      <c r="E14" s="205"/>
      <c r="F14" s="203"/>
      <c r="G14" s="206" t="s">
        <v>22</v>
      </c>
      <c r="H14" s="206"/>
      <c r="I14" s="203" t="s">
        <v>9</v>
      </c>
      <c r="J14" s="203"/>
      <c r="K14" s="206" t="s">
        <v>10</v>
      </c>
      <c r="L14" s="206" t="s">
        <v>11</v>
      </c>
      <c r="M14" s="206" t="s">
        <v>44</v>
      </c>
      <c r="N14" s="203"/>
      <c r="O14" s="203"/>
      <c r="P14" s="203"/>
      <c r="Q14" s="203"/>
    </row>
    <row r="15" spans="1:17" ht="15">
      <c r="A15" s="203"/>
      <c r="B15" s="203"/>
      <c r="C15" s="203"/>
      <c r="D15" s="204"/>
      <c r="E15" s="205"/>
      <c r="F15" s="203"/>
      <c r="G15" s="206"/>
      <c r="H15" s="206"/>
      <c r="I15" s="206" t="s">
        <v>12</v>
      </c>
      <c r="J15" s="206" t="s">
        <v>13</v>
      </c>
      <c r="K15" s="206"/>
      <c r="L15" s="206"/>
      <c r="M15" s="206"/>
      <c r="N15" s="203"/>
      <c r="O15" s="203"/>
      <c r="P15" s="203"/>
      <c r="Q15" s="203"/>
    </row>
    <row r="16" spans="1:17" ht="25.5">
      <c r="A16" s="203"/>
      <c r="B16" s="203"/>
      <c r="C16" s="203"/>
      <c r="D16" s="204"/>
      <c r="E16" s="205"/>
      <c r="F16" s="203"/>
      <c r="G16" s="207" t="s">
        <v>21</v>
      </c>
      <c r="H16" s="207" t="s">
        <v>74</v>
      </c>
      <c r="I16" s="206"/>
      <c r="J16" s="206"/>
      <c r="K16" s="206"/>
      <c r="L16" s="206"/>
      <c r="M16" s="206"/>
      <c r="N16" s="203"/>
      <c r="O16" s="203"/>
      <c r="P16" s="203"/>
      <c r="Q16" s="203"/>
    </row>
    <row r="17" spans="1:17" ht="76.5">
      <c r="A17" s="208" t="s">
        <v>117</v>
      </c>
      <c r="B17" s="208" t="s">
        <v>14</v>
      </c>
      <c r="C17" s="208" t="s">
        <v>118</v>
      </c>
      <c r="D17" s="208" t="s">
        <v>14</v>
      </c>
      <c r="E17" s="67" t="s">
        <v>15</v>
      </c>
      <c r="F17" s="67" t="s">
        <v>16</v>
      </c>
      <c r="G17" s="208" t="s">
        <v>119</v>
      </c>
      <c r="H17" s="208" t="s">
        <v>118</v>
      </c>
      <c r="I17" s="67" t="s">
        <v>75</v>
      </c>
      <c r="J17" s="67" t="s">
        <v>75</v>
      </c>
      <c r="K17" s="67" t="s">
        <v>16</v>
      </c>
      <c r="L17" s="209" t="s">
        <v>23</v>
      </c>
      <c r="M17" s="208" t="s">
        <v>24</v>
      </c>
      <c r="N17" s="208" t="s">
        <v>118</v>
      </c>
      <c r="O17" s="208" t="s">
        <v>18</v>
      </c>
      <c r="P17" s="208" t="s">
        <v>19</v>
      </c>
      <c r="Q17" s="208" t="s">
        <v>17</v>
      </c>
    </row>
    <row r="18" spans="1:17" ht="15">
      <c r="A18" s="173" t="s">
        <v>77</v>
      </c>
      <c r="B18" s="173"/>
      <c r="C18" s="174" t="s">
        <v>233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</row>
    <row r="19" spans="1:17" ht="51">
      <c r="A19" s="60" t="s">
        <v>88</v>
      </c>
      <c r="B19" s="7" t="s">
        <v>234</v>
      </c>
      <c r="C19" s="60" t="s">
        <v>85</v>
      </c>
      <c r="D19" s="60" t="s">
        <v>235</v>
      </c>
      <c r="E19" s="60">
        <v>65</v>
      </c>
      <c r="F19" s="210">
        <v>109400</v>
      </c>
      <c r="G19" s="60"/>
      <c r="H19" s="60" t="s">
        <v>17</v>
      </c>
      <c r="I19" s="60">
        <v>109400</v>
      </c>
      <c r="J19" s="60"/>
      <c r="K19" s="59">
        <f>G19*VLOOKUP($H19,'[8]Data'!$A$21:$C$31,2,FALSE)*1000+SUM(I19:J19)</f>
        <v>109400</v>
      </c>
      <c r="L19" s="60"/>
      <c r="M19" s="60">
        <f>G19*VLOOKUP($H19,'[8]Data'!$A$21:$C$31,2,FALSE)*VLOOKUP($H19,'[8]Data'!$A$21:$C$31,3,FALSE)+(I19*0.819+J19*0.247)/1000</f>
        <v>89.59859999999999</v>
      </c>
      <c r="N19" s="60" t="s">
        <v>103</v>
      </c>
      <c r="O19" s="60"/>
      <c r="P19" s="60">
        <v>0</v>
      </c>
      <c r="Q19" s="60"/>
    </row>
    <row r="20" spans="1:17" ht="15">
      <c r="A20" s="173" t="s">
        <v>77</v>
      </c>
      <c r="B20" s="173"/>
      <c r="C20" s="174" t="s">
        <v>236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</row>
    <row r="21" spans="1:17" ht="30">
      <c r="A21" s="60" t="s">
        <v>88</v>
      </c>
      <c r="B21" s="211">
        <v>42522</v>
      </c>
      <c r="C21" s="60" t="s">
        <v>85</v>
      </c>
      <c r="D21" s="60" t="s">
        <v>235</v>
      </c>
      <c r="E21" s="60">
        <v>12</v>
      </c>
      <c r="F21" s="210">
        <v>18500</v>
      </c>
      <c r="G21" s="60"/>
      <c r="H21" s="60" t="s">
        <v>17</v>
      </c>
      <c r="I21" s="35">
        <v>18500</v>
      </c>
      <c r="J21" s="60"/>
      <c r="K21" s="59">
        <f>G21*VLOOKUP($H21,'[8]Data'!$A$21:$C$31,2,FALSE)*1000+SUM(I21:J21)</f>
        <v>18500</v>
      </c>
      <c r="L21" s="60"/>
      <c r="M21" s="60">
        <f>G21*VLOOKUP($H21,'[8]Data'!$A$21:$C$31,2,FALSE)*VLOOKUP($H21,'[8]Data'!$A$21:$C$31,3,FALSE)+(I21*0.819+J21*0.247)/1000</f>
        <v>15.151499999999999</v>
      </c>
      <c r="N21" s="60" t="s">
        <v>103</v>
      </c>
      <c r="O21" s="60"/>
      <c r="P21" s="60">
        <v>0</v>
      </c>
      <c r="Q21" s="60"/>
    </row>
    <row r="22" spans="1:17" ht="15">
      <c r="A22" s="173" t="s">
        <v>77</v>
      </c>
      <c r="B22" s="173"/>
      <c r="C22" s="174" t="s">
        <v>237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6"/>
    </row>
    <row r="23" spans="1:17" ht="38.25">
      <c r="A23" s="60" t="s">
        <v>88</v>
      </c>
      <c r="B23" s="7" t="s">
        <v>238</v>
      </c>
      <c r="C23" s="60" t="s">
        <v>85</v>
      </c>
      <c r="D23" s="60" t="s">
        <v>235</v>
      </c>
      <c r="E23" s="60">
        <v>30</v>
      </c>
      <c r="F23" s="210">
        <v>50000</v>
      </c>
      <c r="G23" s="60"/>
      <c r="H23" s="60" t="s">
        <v>17</v>
      </c>
      <c r="I23" s="60">
        <v>50000</v>
      </c>
      <c r="J23" s="60"/>
      <c r="K23" s="59">
        <f>G23*VLOOKUP($H23,'[8]Data'!$A$21:$C$31,2,FALSE)*1000+SUM(I23:J23)</f>
        <v>50000</v>
      </c>
      <c r="L23" s="60"/>
      <c r="M23" s="60">
        <f>G23*VLOOKUP($H23,'[8]Data'!$A$21:$C$31,2,FALSE)*VLOOKUP($H23,'[8]Data'!$A$21:$C$31,3,FALSE)+(I23*0.819+J23*0.247)/1000</f>
        <v>40.95</v>
      </c>
      <c r="N23" s="60" t="s">
        <v>103</v>
      </c>
      <c r="O23" s="60"/>
      <c r="P23" s="60">
        <v>0</v>
      </c>
      <c r="Q23" s="60"/>
    </row>
    <row r="24" spans="1:17" ht="15">
      <c r="A24" s="173" t="s">
        <v>77</v>
      </c>
      <c r="B24" s="173"/>
      <c r="C24" s="174" t="s">
        <v>239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</row>
    <row r="25" spans="1:17" ht="38.25">
      <c r="A25" s="60" t="s">
        <v>88</v>
      </c>
      <c r="B25" s="7" t="s">
        <v>238</v>
      </c>
      <c r="C25" s="60" t="s">
        <v>85</v>
      </c>
      <c r="D25" s="60" t="s">
        <v>235</v>
      </c>
      <c r="E25" s="35">
        <v>30</v>
      </c>
      <c r="F25" s="212">
        <v>49500</v>
      </c>
      <c r="G25" s="35"/>
      <c r="H25" s="60" t="s">
        <v>17</v>
      </c>
      <c r="I25" s="60">
        <v>49500</v>
      </c>
      <c r="J25" s="60"/>
      <c r="K25" s="59">
        <f>G25*VLOOKUP($H25,'[8]Data'!$A$21:$C$31,2,FALSE)*1000+SUM(I25:J25)</f>
        <v>49500</v>
      </c>
      <c r="L25" s="35"/>
      <c r="M25" s="60">
        <f>G25*VLOOKUP($H25,'[8]Data'!$A$21:$C$31,2,FALSE)*VLOOKUP($H25,'[8]Data'!$A$21:$C$31,3,FALSE)+(I25*0.819+J25*0.247)/1000</f>
        <v>40.5405</v>
      </c>
      <c r="N25" s="60" t="s">
        <v>103</v>
      </c>
      <c r="O25" s="60"/>
      <c r="P25" s="60">
        <v>0</v>
      </c>
      <c r="Q25" s="60"/>
    </row>
    <row r="26" spans="1:17" ht="15">
      <c r="A26" s="173" t="s">
        <v>77</v>
      </c>
      <c r="B26" s="173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</row>
    <row r="27" spans="1:17" ht="15">
      <c r="A27" s="60"/>
      <c r="B27" s="60"/>
      <c r="C27" s="60"/>
      <c r="D27" s="35"/>
      <c r="E27" s="35"/>
      <c r="F27" s="35"/>
      <c r="G27" s="35"/>
      <c r="H27" s="60" t="s">
        <v>17</v>
      </c>
      <c r="I27" s="60"/>
      <c r="J27" s="60"/>
      <c r="K27" s="59">
        <f>G27*VLOOKUP($H27,'[8]Data'!$A$21:$C$31,2,FALSE)*1000+SUM(I27:J27)</f>
        <v>0</v>
      </c>
      <c r="L27" s="35"/>
      <c r="M27" s="60">
        <f>G27*VLOOKUP($H27,'[8]Data'!$A$21:$C$31,2,FALSE)*VLOOKUP($H27,'[8]Data'!$A$21:$C$31,3,FALSE)+(I27*0.819+J27*0.247)/1000</f>
        <v>0</v>
      </c>
      <c r="N27" s="60"/>
      <c r="O27" s="60"/>
      <c r="P27" s="60"/>
      <c r="Q27" s="60"/>
    </row>
    <row r="28" spans="1:17" ht="15">
      <c r="A28" s="173" t="s">
        <v>77</v>
      </c>
      <c r="B28" s="173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</row>
    <row r="29" spans="1:17" ht="15">
      <c r="A29" s="60"/>
      <c r="B29" s="60"/>
      <c r="C29" s="60"/>
      <c r="D29" s="35"/>
      <c r="E29" s="35"/>
      <c r="F29" s="35"/>
      <c r="G29" s="35"/>
      <c r="H29" s="60" t="s">
        <v>17</v>
      </c>
      <c r="I29" s="60"/>
      <c r="J29" s="60"/>
      <c r="K29" s="59">
        <f>G29*VLOOKUP($H29,'[8]Data'!$A$21:$C$31,2,FALSE)*1000+SUM(I29:J29)</f>
        <v>0</v>
      </c>
      <c r="L29" s="35"/>
      <c r="M29" s="60">
        <f>G29*VLOOKUP($H29,'[8]Data'!$A$21:$C$31,2,FALSE)*VLOOKUP($H29,'[8]Data'!$A$21:$C$31,3,FALSE)+(I29*0.819+J29*0.247)/1000</f>
        <v>0</v>
      </c>
      <c r="N29" s="60"/>
      <c r="O29" s="60"/>
      <c r="P29" s="60"/>
      <c r="Q29" s="60"/>
    </row>
    <row r="30" spans="1:17" ht="15">
      <c r="A30" s="173" t="s">
        <v>77</v>
      </c>
      <c r="B30" s="173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</row>
    <row r="31" spans="1:17" ht="15">
      <c r="A31" s="60"/>
      <c r="B31" s="60"/>
      <c r="C31" s="60"/>
      <c r="D31" s="35"/>
      <c r="E31" s="35"/>
      <c r="F31" s="35"/>
      <c r="G31" s="35"/>
      <c r="H31" s="60" t="s">
        <v>17</v>
      </c>
      <c r="I31" s="60"/>
      <c r="J31" s="60"/>
      <c r="K31" s="59">
        <f>G31*VLOOKUP($H31,'[8]Data'!$A$21:$C$31,2,FALSE)*1000+SUM(I31:J31)</f>
        <v>0</v>
      </c>
      <c r="L31" s="35"/>
      <c r="M31" s="60">
        <f>G31*VLOOKUP($H31,'[8]Data'!$A$21:$C$31,2,FALSE)*VLOOKUP($H31,'[8]Data'!$A$21:$C$31,3,FALSE)+(I31*0.819+J31*0.247)/1000</f>
        <v>0</v>
      </c>
      <c r="N31" s="60"/>
      <c r="O31" s="60"/>
      <c r="P31" s="60"/>
      <c r="Q31" s="60"/>
    </row>
    <row r="32" spans="1:17" ht="15">
      <c r="A32" s="20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5">
      <c r="A33" s="177" t="s">
        <v>46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</row>
    <row r="34" spans="1:17" ht="60">
      <c r="A34" s="178" t="s">
        <v>36</v>
      </c>
      <c r="B34" s="179"/>
      <c r="C34" s="179"/>
      <c r="D34" s="179"/>
      <c r="E34" s="179"/>
      <c r="F34" s="179"/>
      <c r="G34" s="180"/>
      <c r="H34" s="181" t="s">
        <v>47</v>
      </c>
      <c r="I34" s="182"/>
      <c r="J34" s="182"/>
      <c r="K34" s="182"/>
      <c r="L34" s="179" t="s">
        <v>58</v>
      </c>
      <c r="M34" s="180"/>
      <c r="N34" s="85" t="s">
        <v>35</v>
      </c>
      <c r="O34" s="178" t="s">
        <v>4</v>
      </c>
      <c r="P34" s="179"/>
      <c r="Q34" s="180"/>
    </row>
    <row r="35" spans="1:17" ht="15">
      <c r="A35" s="123" t="s">
        <v>240</v>
      </c>
      <c r="B35" s="124"/>
      <c r="C35" s="124"/>
      <c r="D35" s="124"/>
      <c r="E35" s="124"/>
      <c r="F35" s="124"/>
      <c r="G35" s="125"/>
      <c r="H35" s="183" t="s">
        <v>48</v>
      </c>
      <c r="I35" s="184"/>
      <c r="J35" s="184"/>
      <c r="K35" s="185"/>
      <c r="L35" s="123" t="s">
        <v>241</v>
      </c>
      <c r="M35" s="125"/>
      <c r="N35" s="189" t="s">
        <v>242</v>
      </c>
      <c r="O35" s="118" t="s">
        <v>243</v>
      </c>
      <c r="P35" s="118"/>
      <c r="Q35" s="118"/>
    </row>
    <row r="36" spans="1:17" ht="15">
      <c r="A36" s="126"/>
      <c r="B36" s="127"/>
      <c r="C36" s="127"/>
      <c r="D36" s="127"/>
      <c r="E36" s="127"/>
      <c r="F36" s="127"/>
      <c r="G36" s="128"/>
      <c r="H36" s="186"/>
      <c r="I36" s="187"/>
      <c r="J36" s="187"/>
      <c r="K36" s="188"/>
      <c r="L36" s="126"/>
      <c r="M36" s="128"/>
      <c r="N36" s="189"/>
      <c r="O36" s="118"/>
      <c r="P36" s="118"/>
      <c r="Q36" s="118"/>
    </row>
    <row r="37" spans="1:17" ht="15">
      <c r="A37" s="118" t="s">
        <v>244</v>
      </c>
      <c r="B37" s="118"/>
      <c r="C37" s="118"/>
      <c r="D37" s="118"/>
      <c r="E37" s="118"/>
      <c r="F37" s="118"/>
      <c r="G37" s="118"/>
      <c r="H37" s="183" t="s">
        <v>56</v>
      </c>
      <c r="I37" s="184"/>
      <c r="J37" s="184"/>
      <c r="K37" s="185"/>
      <c r="L37" s="123" t="s">
        <v>245</v>
      </c>
      <c r="M37" s="125"/>
      <c r="N37" s="189" t="s">
        <v>242</v>
      </c>
      <c r="O37" s="118" t="s">
        <v>243</v>
      </c>
      <c r="P37" s="118"/>
      <c r="Q37" s="118"/>
    </row>
    <row r="38" spans="1:17" ht="15">
      <c r="A38" s="118"/>
      <c r="B38" s="118"/>
      <c r="C38" s="118"/>
      <c r="D38" s="118"/>
      <c r="E38" s="118"/>
      <c r="F38" s="118"/>
      <c r="G38" s="118"/>
      <c r="H38" s="186"/>
      <c r="I38" s="187"/>
      <c r="J38" s="187"/>
      <c r="K38" s="188"/>
      <c r="L38" s="126"/>
      <c r="M38" s="128"/>
      <c r="N38" s="189"/>
      <c r="O38" s="118"/>
      <c r="P38" s="118"/>
      <c r="Q38" s="118"/>
    </row>
    <row r="39" spans="1:17" ht="15">
      <c r="A39" s="118" t="s">
        <v>246</v>
      </c>
      <c r="B39" s="118"/>
      <c r="C39" s="118"/>
      <c r="D39" s="118"/>
      <c r="E39" s="118"/>
      <c r="F39" s="118"/>
      <c r="G39" s="118"/>
      <c r="H39" s="183" t="s">
        <v>49</v>
      </c>
      <c r="I39" s="184"/>
      <c r="J39" s="184"/>
      <c r="K39" s="185"/>
      <c r="L39" s="123" t="s">
        <v>247</v>
      </c>
      <c r="M39" s="125"/>
      <c r="N39" s="189" t="s">
        <v>248</v>
      </c>
      <c r="O39" s="118" t="s">
        <v>243</v>
      </c>
      <c r="P39" s="118"/>
      <c r="Q39" s="118"/>
    </row>
    <row r="40" spans="1:17" ht="15">
      <c r="A40" s="118"/>
      <c r="B40" s="118"/>
      <c r="C40" s="118"/>
      <c r="D40" s="118"/>
      <c r="E40" s="118"/>
      <c r="F40" s="118"/>
      <c r="G40" s="118"/>
      <c r="H40" s="186"/>
      <c r="I40" s="187"/>
      <c r="J40" s="187"/>
      <c r="K40" s="188"/>
      <c r="L40" s="126"/>
      <c r="M40" s="128"/>
      <c r="N40" s="189"/>
      <c r="O40" s="118"/>
      <c r="P40" s="118"/>
      <c r="Q40" s="118"/>
    </row>
    <row r="41" spans="1:17" ht="15">
      <c r="A41" s="118" t="s">
        <v>249</v>
      </c>
      <c r="B41" s="118"/>
      <c r="C41" s="118"/>
      <c r="D41" s="118"/>
      <c r="E41" s="118"/>
      <c r="F41" s="118"/>
      <c r="G41" s="118"/>
      <c r="H41" s="183" t="s">
        <v>49</v>
      </c>
      <c r="I41" s="184"/>
      <c r="J41" s="184"/>
      <c r="K41" s="185"/>
      <c r="L41" s="123" t="s">
        <v>247</v>
      </c>
      <c r="M41" s="125"/>
      <c r="N41" s="189" t="s">
        <v>248</v>
      </c>
      <c r="O41" s="118" t="s">
        <v>243</v>
      </c>
      <c r="P41" s="118"/>
      <c r="Q41" s="118"/>
    </row>
    <row r="42" spans="1:17" ht="15">
      <c r="A42" s="118"/>
      <c r="B42" s="118"/>
      <c r="C42" s="118"/>
      <c r="D42" s="118"/>
      <c r="E42" s="118"/>
      <c r="F42" s="118"/>
      <c r="G42" s="118"/>
      <c r="H42" s="186"/>
      <c r="I42" s="187"/>
      <c r="J42" s="187"/>
      <c r="K42" s="188"/>
      <c r="L42" s="126"/>
      <c r="M42" s="128"/>
      <c r="N42" s="189"/>
      <c r="O42" s="118"/>
      <c r="P42" s="118"/>
      <c r="Q42" s="118"/>
    </row>
    <row r="43" spans="1:17" ht="15">
      <c r="A43" s="118" t="s">
        <v>29</v>
      </c>
      <c r="B43" s="118"/>
      <c r="C43" s="118"/>
      <c r="D43" s="118"/>
      <c r="E43" s="118"/>
      <c r="F43" s="118"/>
      <c r="G43" s="118"/>
      <c r="H43" s="183"/>
      <c r="I43" s="184"/>
      <c r="J43" s="184"/>
      <c r="K43" s="185"/>
      <c r="L43" s="123"/>
      <c r="M43" s="125"/>
      <c r="N43" s="189"/>
      <c r="O43" s="118"/>
      <c r="P43" s="118"/>
      <c r="Q43" s="118"/>
    </row>
    <row r="44" spans="1:17" ht="15">
      <c r="A44" s="118"/>
      <c r="B44" s="118"/>
      <c r="C44" s="118"/>
      <c r="D44" s="118"/>
      <c r="E44" s="118"/>
      <c r="F44" s="118"/>
      <c r="G44" s="118"/>
      <c r="H44" s="186"/>
      <c r="I44" s="187"/>
      <c r="J44" s="187"/>
      <c r="K44" s="188"/>
      <c r="L44" s="126"/>
      <c r="M44" s="128"/>
      <c r="N44" s="189"/>
      <c r="O44" s="118"/>
      <c r="P44" s="118"/>
      <c r="Q44" s="118"/>
    </row>
    <row r="45" spans="1:17" ht="15">
      <c r="A45" s="118" t="s">
        <v>30</v>
      </c>
      <c r="B45" s="118"/>
      <c r="C45" s="118"/>
      <c r="D45" s="118"/>
      <c r="E45" s="118"/>
      <c r="F45" s="118"/>
      <c r="G45" s="118"/>
      <c r="H45" s="183"/>
      <c r="I45" s="184"/>
      <c r="J45" s="184"/>
      <c r="K45" s="185"/>
      <c r="L45" s="123"/>
      <c r="M45" s="125"/>
      <c r="N45" s="189"/>
      <c r="O45" s="118"/>
      <c r="P45" s="118"/>
      <c r="Q45" s="118"/>
    </row>
    <row r="46" spans="1:17" ht="15">
      <c r="A46" s="118"/>
      <c r="B46" s="118"/>
      <c r="C46" s="118"/>
      <c r="D46" s="118"/>
      <c r="E46" s="118"/>
      <c r="F46" s="118"/>
      <c r="G46" s="118"/>
      <c r="H46" s="186"/>
      <c r="I46" s="187"/>
      <c r="J46" s="187"/>
      <c r="K46" s="188"/>
      <c r="L46" s="126"/>
      <c r="M46" s="128"/>
      <c r="N46" s="189"/>
      <c r="O46" s="118"/>
      <c r="P46" s="118"/>
      <c r="Q46" s="118"/>
    </row>
    <row r="47" spans="1:17" ht="15">
      <c r="A47" s="118" t="s">
        <v>31</v>
      </c>
      <c r="B47" s="118"/>
      <c r="C47" s="118"/>
      <c r="D47" s="118"/>
      <c r="E47" s="118"/>
      <c r="F47" s="118"/>
      <c r="G47" s="118"/>
      <c r="H47" s="183"/>
      <c r="I47" s="184"/>
      <c r="J47" s="184"/>
      <c r="K47" s="185"/>
      <c r="L47" s="123"/>
      <c r="M47" s="125"/>
      <c r="N47" s="189"/>
      <c r="O47" s="118"/>
      <c r="P47" s="118"/>
      <c r="Q47" s="118"/>
    </row>
    <row r="48" spans="1:17" ht="15">
      <c r="A48" s="118"/>
      <c r="B48" s="118"/>
      <c r="C48" s="118"/>
      <c r="D48" s="118"/>
      <c r="E48" s="118"/>
      <c r="F48" s="118"/>
      <c r="G48" s="118"/>
      <c r="H48" s="186"/>
      <c r="I48" s="187"/>
      <c r="J48" s="187"/>
      <c r="K48" s="188"/>
      <c r="L48" s="126"/>
      <c r="M48" s="128"/>
      <c r="N48" s="189"/>
      <c r="O48" s="118"/>
      <c r="P48" s="118"/>
      <c r="Q48" s="118"/>
    </row>
    <row r="49" spans="1:17" ht="15">
      <c r="A49" s="69"/>
      <c r="B49" s="70"/>
      <c r="C49" s="70"/>
      <c r="D49" s="70"/>
      <c r="E49" s="70"/>
      <c r="F49" s="70"/>
      <c r="G49" s="70"/>
      <c r="H49" s="71"/>
      <c r="I49" s="71"/>
      <c r="J49" s="71"/>
      <c r="K49" s="71"/>
      <c r="L49" s="72"/>
      <c r="M49" s="72"/>
      <c r="N49" s="73"/>
      <c r="O49" s="74"/>
      <c r="P49" s="74"/>
      <c r="Q49" s="75"/>
    </row>
    <row r="50" spans="1:17" ht="15">
      <c r="A50" s="190" t="s">
        <v>59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76"/>
      <c r="P50" s="76"/>
      <c r="Q50" s="76"/>
    </row>
    <row r="51" spans="1:14" ht="15">
      <c r="A51" s="182" t="s">
        <v>33</v>
      </c>
      <c r="B51" s="182"/>
      <c r="C51" s="182"/>
      <c r="D51" s="183" t="s">
        <v>37</v>
      </c>
      <c r="E51" s="184"/>
      <c r="F51" s="184"/>
      <c r="G51" s="185"/>
      <c r="H51" s="182" t="s">
        <v>38</v>
      </c>
      <c r="I51" s="182"/>
      <c r="J51" s="191" t="s">
        <v>62</v>
      </c>
      <c r="K51" s="192"/>
      <c r="L51" s="182" t="s">
        <v>66</v>
      </c>
      <c r="M51" s="182"/>
      <c r="N51" s="182"/>
    </row>
    <row r="52" spans="1:14" ht="15">
      <c r="A52" s="182"/>
      <c r="B52" s="182"/>
      <c r="C52" s="182"/>
      <c r="D52" s="186"/>
      <c r="E52" s="187"/>
      <c r="F52" s="187"/>
      <c r="G52" s="188"/>
      <c r="H52" s="182"/>
      <c r="I52" s="182"/>
      <c r="J52" s="77" t="s">
        <v>60</v>
      </c>
      <c r="K52" s="77" t="s">
        <v>61</v>
      </c>
      <c r="L52" s="182"/>
      <c r="M52" s="182"/>
      <c r="N52" s="182"/>
    </row>
    <row r="53" spans="1:14" ht="15">
      <c r="A53" s="213" t="s">
        <v>63</v>
      </c>
      <c r="B53" s="213"/>
      <c r="C53" s="213"/>
      <c r="D53" s="214">
        <v>36363</v>
      </c>
      <c r="E53" s="215"/>
      <c r="F53" s="215"/>
      <c r="G53" s="216"/>
      <c r="H53" s="217"/>
      <c r="I53" s="217"/>
      <c r="J53" s="218">
        <f>D53*0.06</f>
        <v>2181.7799999999997</v>
      </c>
      <c r="K53" s="218"/>
      <c r="L53" s="219"/>
      <c r="M53" s="219"/>
      <c r="N53" s="219"/>
    </row>
    <row r="54" spans="1:14" ht="15">
      <c r="A54" s="213" t="s">
        <v>64</v>
      </c>
      <c r="B54" s="213"/>
      <c r="C54" s="213"/>
      <c r="D54" s="214">
        <v>3025</v>
      </c>
      <c r="E54" s="215"/>
      <c r="F54" s="215"/>
      <c r="G54" s="216"/>
      <c r="H54" s="217"/>
      <c r="I54" s="217"/>
      <c r="J54" s="218"/>
      <c r="K54" s="218">
        <f>D54*0.07</f>
        <v>211.75000000000003</v>
      </c>
      <c r="L54" s="219"/>
      <c r="M54" s="219"/>
      <c r="N54" s="219"/>
    </row>
    <row r="56" spans="1:17" ht="15">
      <c r="A56" s="193" t="s">
        <v>65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</row>
    <row r="57" spans="1:17" ht="60">
      <c r="A57" s="191" t="s">
        <v>36</v>
      </c>
      <c r="B57" s="194"/>
      <c r="C57" s="194"/>
      <c r="D57" s="194"/>
      <c r="E57" s="194"/>
      <c r="F57" s="194"/>
      <c r="G57" s="192"/>
      <c r="H57" s="181" t="s">
        <v>67</v>
      </c>
      <c r="I57" s="181"/>
      <c r="J57" s="181"/>
      <c r="K57" s="181"/>
      <c r="L57" s="181" t="s">
        <v>58</v>
      </c>
      <c r="M57" s="181"/>
      <c r="N57" s="85" t="s">
        <v>35</v>
      </c>
      <c r="O57" s="181" t="s">
        <v>66</v>
      </c>
      <c r="P57" s="181"/>
      <c r="Q57" s="181"/>
    </row>
    <row r="58" spans="1:17" ht="45">
      <c r="A58" s="143" t="s">
        <v>250</v>
      </c>
      <c r="B58" s="143"/>
      <c r="C58" s="143"/>
      <c r="D58" s="143"/>
      <c r="E58" s="143"/>
      <c r="F58" s="143"/>
      <c r="G58" s="143"/>
      <c r="H58" s="181" t="s">
        <v>71</v>
      </c>
      <c r="I58" s="181"/>
      <c r="J58" s="181"/>
      <c r="K58" s="181"/>
      <c r="L58" s="143"/>
      <c r="M58" s="143"/>
      <c r="N58" s="60" t="s">
        <v>251</v>
      </c>
      <c r="O58" s="143"/>
      <c r="P58" s="143"/>
      <c r="Q58" s="143"/>
    </row>
    <row r="59" spans="1:17" ht="15">
      <c r="A59" s="143"/>
      <c r="B59" s="143"/>
      <c r="C59" s="143"/>
      <c r="D59" s="143"/>
      <c r="E59" s="143"/>
      <c r="F59" s="143"/>
      <c r="G59" s="143"/>
      <c r="H59" s="181"/>
      <c r="I59" s="181"/>
      <c r="J59" s="181"/>
      <c r="K59" s="181"/>
      <c r="L59" s="143"/>
      <c r="M59" s="143"/>
      <c r="N59" s="60"/>
      <c r="O59" s="143"/>
      <c r="P59" s="143"/>
      <c r="Q59" s="143"/>
    </row>
    <row r="60" spans="1:17" ht="15">
      <c r="A60" s="143"/>
      <c r="B60" s="143"/>
      <c r="C60" s="143"/>
      <c r="D60" s="143"/>
      <c r="E60" s="143"/>
      <c r="F60" s="143"/>
      <c r="G60" s="143"/>
      <c r="H60" s="181"/>
      <c r="I60" s="181"/>
      <c r="J60" s="181"/>
      <c r="K60" s="181"/>
      <c r="L60" s="143"/>
      <c r="M60" s="143"/>
      <c r="N60" s="60"/>
      <c r="O60" s="143"/>
      <c r="P60" s="143"/>
      <c r="Q60" s="143"/>
    </row>
    <row r="63" spans="8:13" ht="15">
      <c r="H63" s="79" t="s">
        <v>165</v>
      </c>
      <c r="M63" s="79" t="s">
        <v>120</v>
      </c>
    </row>
    <row r="64" ht="15">
      <c r="H64" s="55" t="s">
        <v>252</v>
      </c>
    </row>
    <row r="65" spans="8:13" ht="15">
      <c r="H65" t="s">
        <v>121</v>
      </c>
      <c r="M65" s="220" t="s">
        <v>253</v>
      </c>
    </row>
    <row r="67" ht="15">
      <c r="M67" t="s">
        <v>122</v>
      </c>
    </row>
  </sheetData>
  <sheetProtection/>
  <mergeCells count="127">
    <mergeCell ref="A60:G60"/>
    <mergeCell ref="H60:K60"/>
    <mergeCell ref="L60:M60"/>
    <mergeCell ref="O60:Q60"/>
    <mergeCell ref="A58:G58"/>
    <mergeCell ref="H58:K58"/>
    <mergeCell ref="L58:M58"/>
    <mergeCell ref="O58:Q58"/>
    <mergeCell ref="A59:G59"/>
    <mergeCell ref="H59:K59"/>
    <mergeCell ref="L59:M59"/>
    <mergeCell ref="O59:Q59"/>
    <mergeCell ref="A54:C54"/>
    <mergeCell ref="D54:G54"/>
    <mergeCell ref="H54:I54"/>
    <mergeCell ref="L54:N54"/>
    <mergeCell ref="A56:Q56"/>
    <mergeCell ref="A57:G57"/>
    <mergeCell ref="H57:K57"/>
    <mergeCell ref="L57:M57"/>
    <mergeCell ref="O57:Q57"/>
    <mergeCell ref="A51:C52"/>
    <mergeCell ref="D51:G52"/>
    <mergeCell ref="H51:I52"/>
    <mergeCell ref="J51:K51"/>
    <mergeCell ref="L51:N52"/>
    <mergeCell ref="A53:C53"/>
    <mergeCell ref="D53:G53"/>
    <mergeCell ref="H53:I53"/>
    <mergeCell ref="L53:N53"/>
    <mergeCell ref="A47:G48"/>
    <mergeCell ref="H47:K48"/>
    <mergeCell ref="L47:M48"/>
    <mergeCell ref="N47:N48"/>
    <mergeCell ref="O47:Q48"/>
    <mergeCell ref="A50:N50"/>
    <mergeCell ref="A43:G44"/>
    <mergeCell ref="H43:K44"/>
    <mergeCell ref="L43:M44"/>
    <mergeCell ref="N43:N44"/>
    <mergeCell ref="O43:Q44"/>
    <mergeCell ref="A45:G46"/>
    <mergeCell ref="H45:K46"/>
    <mergeCell ref="L45:M46"/>
    <mergeCell ref="N45:N46"/>
    <mergeCell ref="O45:Q46"/>
    <mergeCell ref="A39:G40"/>
    <mergeCell ref="H39:K40"/>
    <mergeCell ref="L39:M40"/>
    <mergeCell ref="N39:N40"/>
    <mergeCell ref="O39:Q40"/>
    <mergeCell ref="A41:G42"/>
    <mergeCell ref="H41:K42"/>
    <mergeCell ref="L41:M42"/>
    <mergeCell ref="N41:N42"/>
    <mergeCell ref="O41:Q42"/>
    <mergeCell ref="A35:G36"/>
    <mergeCell ref="H35:K36"/>
    <mergeCell ref="L35:M36"/>
    <mergeCell ref="N35:N36"/>
    <mergeCell ref="O35:Q36"/>
    <mergeCell ref="A37:G38"/>
    <mergeCell ref="H37:K38"/>
    <mergeCell ref="L37:M38"/>
    <mergeCell ref="N37:N38"/>
    <mergeCell ref="O37:Q38"/>
    <mergeCell ref="A30:B30"/>
    <mergeCell ref="C30:Q30"/>
    <mergeCell ref="A33:Q33"/>
    <mergeCell ref="A34:G34"/>
    <mergeCell ref="H34:K34"/>
    <mergeCell ref="L34:M34"/>
    <mergeCell ref="O34:Q34"/>
    <mergeCell ref="A24:B24"/>
    <mergeCell ref="C24:Q24"/>
    <mergeCell ref="A26:B26"/>
    <mergeCell ref="C26:Q26"/>
    <mergeCell ref="A28:B28"/>
    <mergeCell ref="C28:Q28"/>
    <mergeCell ref="A18:B18"/>
    <mergeCell ref="C18:Q18"/>
    <mergeCell ref="A20:B20"/>
    <mergeCell ref="C20:Q20"/>
    <mergeCell ref="A22:B22"/>
    <mergeCell ref="C22:Q22"/>
    <mergeCell ref="P13:P16"/>
    <mergeCell ref="Q13:Q16"/>
    <mergeCell ref="G14:H15"/>
    <mergeCell ref="I14:J14"/>
    <mergeCell ref="K14:K16"/>
    <mergeCell ref="L14:L16"/>
    <mergeCell ref="M14:M16"/>
    <mergeCell ref="I15:I16"/>
    <mergeCell ref="J15:J16"/>
    <mergeCell ref="A12:Q12"/>
    <mergeCell ref="A13:A16"/>
    <mergeCell ref="B13:B16"/>
    <mergeCell ref="C13:C16"/>
    <mergeCell ref="D13:D16"/>
    <mergeCell ref="E13:E16"/>
    <mergeCell ref="F13:F16"/>
    <mergeCell ref="G13:M13"/>
    <mergeCell ref="N13:N16"/>
    <mergeCell ref="O13:O16"/>
    <mergeCell ref="A8:B8"/>
    <mergeCell ref="C8:H8"/>
    <mergeCell ref="I8:K8"/>
    <mergeCell ref="L8:O8"/>
    <mergeCell ref="A9:B9"/>
    <mergeCell ref="C9:K9"/>
    <mergeCell ref="L9:M9"/>
    <mergeCell ref="N9:O9"/>
    <mergeCell ref="A6:B6"/>
    <mergeCell ref="C6:E6"/>
    <mergeCell ref="G6:J6"/>
    <mergeCell ref="K6:N6"/>
    <mergeCell ref="A7:B7"/>
    <mergeCell ref="C7:H7"/>
    <mergeCell ref="I7:K7"/>
    <mergeCell ref="L7:O7"/>
    <mergeCell ref="A2:P2"/>
    <mergeCell ref="A3:P3"/>
    <mergeCell ref="A4:O4"/>
    <mergeCell ref="A5:B5"/>
    <mergeCell ref="C5:E5"/>
    <mergeCell ref="G5:H5"/>
    <mergeCell ref="I5:K5"/>
  </mergeCells>
  <dataValidations count="6">
    <dataValidation type="list" allowBlank="1" showInputMessage="1" showErrorMessage="1" sqref="C19 C21 C23 C25 C27 C29 C31">
      <formula1>ти</formula1>
    </dataValidation>
    <dataValidation type="list" allowBlank="1" showInputMessage="1" showErrorMessage="1" sqref="A19 A23 A25 A27 A29 A31 A21">
      <formula1>опа</formula1>
    </dataValidation>
    <dataValidation type="list" allowBlank="1" showInputMessage="1" showErrorMessage="1" sqref="N19 N21 N23 N25 N27 N29 N31">
      <formula1>az</formula1>
    </dataValidation>
    <dataValidation type="list" allowBlank="1" showInputMessage="1" showErrorMessage="1" sqref="H19 H21 H23 H25 H27 H29 H31">
      <formula1>gorivo2</formula1>
    </dataValidation>
    <dataValidation type="list" allowBlank="1" showInputMessage="1" showErrorMessage="1" sqref="H35:K49">
      <formula1>НПДЕВИ</formula1>
    </dataValidation>
    <dataValidation type="list" allowBlank="1" showInputMessage="1" showErrorMessage="1" sqref="H58:K60">
      <formula1>Потенциал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84"/>
  <sheetViews>
    <sheetView tabSelected="1" zoomScalePageLayoutView="0" workbookViewId="0" topLeftCell="A58">
      <selection activeCell="A1" sqref="A1"/>
    </sheetView>
  </sheetViews>
  <sheetFormatPr defaultColWidth="9.140625" defaultRowHeight="15"/>
  <cols>
    <col min="16" max="16" width="10.28125" style="0" customWidth="1"/>
  </cols>
  <sheetData>
    <row r="2" spans="1:16" ht="18.7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31.5" customHeight="1">
      <c r="A3" s="195" t="s">
        <v>168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101"/>
      <c r="N4" s="101"/>
      <c r="O4" s="101"/>
      <c r="P4" s="1"/>
    </row>
    <row r="5" spans="1:16" ht="15">
      <c r="A5" s="165" t="s">
        <v>39</v>
      </c>
      <c r="B5" s="165"/>
      <c r="C5" s="113" t="s">
        <v>169</v>
      </c>
      <c r="D5" s="113"/>
      <c r="E5" s="113"/>
      <c r="F5" s="14" t="s">
        <v>170</v>
      </c>
      <c r="G5" s="113" t="s">
        <v>171</v>
      </c>
      <c r="H5" s="113"/>
      <c r="I5" s="94" t="s">
        <v>153</v>
      </c>
      <c r="J5" s="94"/>
      <c r="K5" s="94"/>
      <c r="L5" s="15"/>
      <c r="M5" s="16"/>
      <c r="N5" s="16"/>
      <c r="O5" s="16"/>
      <c r="P5" s="3"/>
    </row>
    <row r="6" spans="1:16" ht="15">
      <c r="A6" s="166" t="s">
        <v>40</v>
      </c>
      <c r="B6" s="166"/>
      <c r="C6" s="96" t="s">
        <v>172</v>
      </c>
      <c r="D6" s="97"/>
      <c r="E6" s="98"/>
      <c r="F6" s="11" t="s">
        <v>170</v>
      </c>
      <c r="G6" s="99" t="s">
        <v>2</v>
      </c>
      <c r="H6" s="99"/>
      <c r="I6" s="99"/>
      <c r="J6" s="99"/>
      <c r="K6" s="99" t="s">
        <v>173</v>
      </c>
      <c r="L6" s="99"/>
      <c r="M6" s="99"/>
      <c r="N6" s="99"/>
      <c r="O6" s="62" t="s">
        <v>174</v>
      </c>
      <c r="P6" s="2"/>
    </row>
    <row r="7" spans="1:15" ht="15">
      <c r="A7" s="167" t="s">
        <v>1</v>
      </c>
      <c r="B7" s="167"/>
      <c r="C7" s="161" t="s">
        <v>179</v>
      </c>
      <c r="D7" s="169"/>
      <c r="E7" s="169"/>
      <c r="F7" s="169"/>
      <c r="G7" s="169"/>
      <c r="H7" s="169"/>
      <c r="I7" s="105" t="s">
        <v>159</v>
      </c>
      <c r="J7" s="105"/>
      <c r="K7" s="105"/>
      <c r="L7" s="106" t="s">
        <v>160</v>
      </c>
      <c r="M7" s="106"/>
      <c r="N7" s="106"/>
      <c r="O7" s="106"/>
    </row>
    <row r="8" spans="1:15" ht="15">
      <c r="A8" s="166" t="s">
        <v>41</v>
      </c>
      <c r="B8" s="166"/>
      <c r="C8" s="171" t="s">
        <v>175</v>
      </c>
      <c r="D8" s="171"/>
      <c r="E8" s="171"/>
      <c r="F8" s="171"/>
      <c r="G8" s="171"/>
      <c r="H8" s="171"/>
      <c r="I8" s="105" t="s">
        <v>176</v>
      </c>
      <c r="J8" s="105"/>
      <c r="K8" s="105"/>
      <c r="L8" s="106" t="s">
        <v>160</v>
      </c>
      <c r="M8" s="106"/>
      <c r="N8" s="106"/>
      <c r="O8" s="106"/>
    </row>
    <row r="9" spans="1:15" ht="15">
      <c r="A9" s="166" t="s">
        <v>42</v>
      </c>
      <c r="B9" s="166"/>
      <c r="C9" s="160" t="s">
        <v>177</v>
      </c>
      <c r="D9" s="157"/>
      <c r="E9" s="157"/>
      <c r="F9" s="157"/>
      <c r="G9" s="157"/>
      <c r="H9" s="157"/>
      <c r="I9" s="157"/>
      <c r="J9" s="157"/>
      <c r="K9" s="158"/>
      <c r="L9" s="119" t="s">
        <v>43</v>
      </c>
      <c r="M9" s="119"/>
      <c r="N9" s="119" t="s">
        <v>178</v>
      </c>
      <c r="O9" s="119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2" spans="1:17" ht="15">
      <c r="A12" s="172" t="s">
        <v>34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7" ht="15">
      <c r="A13" s="86" t="s">
        <v>20</v>
      </c>
      <c r="B13" s="86" t="s">
        <v>76</v>
      </c>
      <c r="C13" s="86" t="s">
        <v>3</v>
      </c>
      <c r="D13" s="86" t="s">
        <v>116</v>
      </c>
      <c r="E13" s="86" t="s">
        <v>7</v>
      </c>
      <c r="F13" s="86" t="s">
        <v>8</v>
      </c>
      <c r="G13" s="86" t="s">
        <v>73</v>
      </c>
      <c r="H13" s="86"/>
      <c r="I13" s="86"/>
      <c r="J13" s="86"/>
      <c r="K13" s="86"/>
      <c r="L13" s="86"/>
      <c r="M13" s="86"/>
      <c r="N13" s="86" t="s">
        <v>45</v>
      </c>
      <c r="O13" s="86" t="s">
        <v>6</v>
      </c>
      <c r="P13" s="86" t="s">
        <v>5</v>
      </c>
      <c r="Q13" s="86" t="s">
        <v>4</v>
      </c>
    </row>
    <row r="14" spans="1:17" ht="21" customHeight="1">
      <c r="A14" s="86"/>
      <c r="B14" s="86"/>
      <c r="C14" s="86"/>
      <c r="D14" s="91"/>
      <c r="E14" s="92"/>
      <c r="F14" s="86"/>
      <c r="G14" s="93" t="s">
        <v>22</v>
      </c>
      <c r="H14" s="93"/>
      <c r="I14" s="86" t="s">
        <v>9</v>
      </c>
      <c r="J14" s="86"/>
      <c r="K14" s="93" t="s">
        <v>10</v>
      </c>
      <c r="L14" s="93" t="s">
        <v>11</v>
      </c>
      <c r="M14" s="93" t="s">
        <v>44</v>
      </c>
      <c r="N14" s="86"/>
      <c r="O14" s="86"/>
      <c r="P14" s="86"/>
      <c r="Q14" s="86"/>
    </row>
    <row r="15" spans="1:17" ht="15">
      <c r="A15" s="86"/>
      <c r="B15" s="86"/>
      <c r="C15" s="86"/>
      <c r="D15" s="91"/>
      <c r="E15" s="92"/>
      <c r="F15" s="86"/>
      <c r="G15" s="93"/>
      <c r="H15" s="93"/>
      <c r="I15" s="93" t="s">
        <v>12</v>
      </c>
      <c r="J15" s="93" t="s">
        <v>13</v>
      </c>
      <c r="K15" s="93"/>
      <c r="L15" s="93"/>
      <c r="M15" s="93"/>
      <c r="N15" s="86"/>
      <c r="O15" s="86"/>
      <c r="P15" s="86"/>
      <c r="Q15" s="86"/>
    </row>
    <row r="16" spans="1:17" ht="25.5">
      <c r="A16" s="86"/>
      <c r="B16" s="86"/>
      <c r="C16" s="86"/>
      <c r="D16" s="91"/>
      <c r="E16" s="92"/>
      <c r="F16" s="86"/>
      <c r="G16" s="66" t="s">
        <v>21</v>
      </c>
      <c r="H16" s="66" t="s">
        <v>74</v>
      </c>
      <c r="I16" s="93"/>
      <c r="J16" s="93"/>
      <c r="K16" s="93"/>
      <c r="L16" s="93"/>
      <c r="M16" s="93"/>
      <c r="N16" s="86"/>
      <c r="O16" s="86"/>
      <c r="P16" s="86"/>
      <c r="Q16" s="86"/>
    </row>
    <row r="17" spans="1:17" ht="76.5">
      <c r="A17" s="31" t="s">
        <v>117</v>
      </c>
      <c r="B17" s="31" t="s">
        <v>14</v>
      </c>
      <c r="C17" s="31" t="s">
        <v>118</v>
      </c>
      <c r="D17" s="31" t="s">
        <v>14</v>
      </c>
      <c r="E17" s="67" t="s">
        <v>15</v>
      </c>
      <c r="F17" s="67" t="s">
        <v>16</v>
      </c>
      <c r="G17" s="31" t="s">
        <v>119</v>
      </c>
      <c r="H17" s="31" t="s">
        <v>118</v>
      </c>
      <c r="I17" s="67" t="s">
        <v>75</v>
      </c>
      <c r="J17" s="67" t="s">
        <v>75</v>
      </c>
      <c r="K17" s="67" t="s">
        <v>16</v>
      </c>
      <c r="L17" s="32" t="s">
        <v>23</v>
      </c>
      <c r="M17" s="31" t="s">
        <v>24</v>
      </c>
      <c r="N17" s="31" t="s">
        <v>118</v>
      </c>
      <c r="O17" s="31" t="s">
        <v>18</v>
      </c>
      <c r="P17" s="31" t="s">
        <v>19</v>
      </c>
      <c r="Q17" s="31" t="s">
        <v>17</v>
      </c>
    </row>
    <row r="18" spans="1:17" ht="15">
      <c r="A18" s="173" t="s">
        <v>77</v>
      </c>
      <c r="B18" s="173"/>
      <c r="C18" s="174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</row>
    <row r="19" spans="1:17" ht="15">
      <c r="A19" s="60"/>
      <c r="B19" s="7"/>
      <c r="C19" s="60"/>
      <c r="D19" s="60"/>
      <c r="E19" s="60"/>
      <c r="F19" s="60"/>
      <c r="G19" s="60"/>
      <c r="H19" s="60" t="s">
        <v>17</v>
      </c>
      <c r="I19" s="60"/>
      <c r="J19" s="60"/>
      <c r="K19" s="59">
        <f>G19*VLOOKUP($H19,'[5]Data'!$A$21:$C$31,2,FALSE)*1000+SUM(I19:J19)</f>
        <v>0</v>
      </c>
      <c r="L19" s="60"/>
      <c r="M19" s="60">
        <f>G19*VLOOKUP($H19,'[5]Data'!$A$21:$C$31,2,FALSE)*VLOOKUP($H19,'[5]Data'!$A$21:$C$31,3,FALSE)+(I19*0.819+J19*0.247)/1000</f>
        <v>0</v>
      </c>
      <c r="N19" s="60"/>
      <c r="O19" s="60"/>
      <c r="P19" s="60"/>
      <c r="Q19" s="60"/>
    </row>
    <row r="20" spans="1:17" ht="15">
      <c r="A20" s="173" t="s">
        <v>77</v>
      </c>
      <c r="B20" s="173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</row>
    <row r="21" spans="1:17" ht="15">
      <c r="A21" s="60"/>
      <c r="B21" s="60"/>
      <c r="C21" s="60"/>
      <c r="D21" s="60"/>
      <c r="E21" s="60"/>
      <c r="F21" s="60"/>
      <c r="G21" s="60"/>
      <c r="H21" s="60" t="s">
        <v>17</v>
      </c>
      <c r="I21" s="35"/>
      <c r="J21" s="60"/>
      <c r="K21" s="59">
        <f>G21*VLOOKUP($H21,'[5]Data'!$A$21:$C$31,2,FALSE)*1000+SUM(I21:J21)</f>
        <v>0</v>
      </c>
      <c r="L21" s="60"/>
      <c r="M21" s="60">
        <f>G21*VLOOKUP($H21,'[5]Data'!$A$21:$C$31,2,FALSE)*VLOOKUP($H21,'[5]Data'!$A$21:$C$31,3,FALSE)+(I21*0.819+J21*0.247)/1000</f>
        <v>0</v>
      </c>
      <c r="N21" s="60"/>
      <c r="O21" s="60"/>
      <c r="P21" s="60"/>
      <c r="Q21" s="60"/>
    </row>
    <row r="22" spans="1:17" ht="15">
      <c r="A22" s="173" t="s">
        <v>77</v>
      </c>
      <c r="B22" s="173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6"/>
    </row>
    <row r="23" spans="1:17" ht="15">
      <c r="A23" s="60"/>
      <c r="B23" s="60"/>
      <c r="C23" s="60"/>
      <c r="D23" s="60"/>
      <c r="E23" s="60"/>
      <c r="F23" s="60"/>
      <c r="G23" s="60"/>
      <c r="H23" s="60" t="s">
        <v>17</v>
      </c>
      <c r="I23" s="60"/>
      <c r="J23" s="60"/>
      <c r="K23" s="59">
        <f>G23*VLOOKUP($H23,'[5]Data'!$A$21:$C$31,2,FALSE)*1000+SUM(I23:J23)</f>
        <v>0</v>
      </c>
      <c r="L23" s="60"/>
      <c r="M23" s="60">
        <f>G23*VLOOKUP($H23,'[5]Data'!$A$21:$C$31,2,FALSE)*VLOOKUP($H23,'[5]Data'!$A$21:$C$31,3,FALSE)+(I23*0.819+J23*0.247)/1000</f>
        <v>0</v>
      </c>
      <c r="N23" s="60"/>
      <c r="O23" s="60"/>
      <c r="P23" s="60"/>
      <c r="Q23" s="60"/>
    </row>
    <row r="24" spans="1:17" ht="15">
      <c r="A24" s="173" t="s">
        <v>77</v>
      </c>
      <c r="B24" s="173"/>
      <c r="C24" s="174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</row>
    <row r="25" spans="1:17" ht="15">
      <c r="A25" s="60"/>
      <c r="B25" s="60"/>
      <c r="C25" s="60"/>
      <c r="D25" s="35"/>
      <c r="E25" s="35"/>
      <c r="F25" s="35"/>
      <c r="G25" s="35"/>
      <c r="H25" s="60" t="s">
        <v>17</v>
      </c>
      <c r="I25" s="60"/>
      <c r="J25" s="60"/>
      <c r="K25" s="59">
        <f>G25*VLOOKUP($H25,'[5]Data'!$A$21:$C$31,2,FALSE)*1000+SUM(I25:J25)</f>
        <v>0</v>
      </c>
      <c r="L25" s="35"/>
      <c r="M25" s="60">
        <f>G25*VLOOKUP($H25,'[5]Data'!$A$21:$C$31,2,FALSE)*VLOOKUP($H25,'[5]Data'!$A$21:$C$31,3,FALSE)+(I25*0.819+J25*0.247)/1000</f>
        <v>0</v>
      </c>
      <c r="N25" s="60"/>
      <c r="O25" s="60"/>
      <c r="P25" s="60"/>
      <c r="Q25" s="60"/>
    </row>
    <row r="26" spans="1:17" ht="15">
      <c r="A26" s="173" t="s">
        <v>77</v>
      </c>
      <c r="B26" s="173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</row>
    <row r="27" spans="1:17" ht="15">
      <c r="A27" s="60"/>
      <c r="B27" s="60"/>
      <c r="C27" s="60"/>
      <c r="D27" s="35"/>
      <c r="E27" s="35"/>
      <c r="F27" s="35"/>
      <c r="G27" s="35"/>
      <c r="H27" s="60" t="s">
        <v>17</v>
      </c>
      <c r="I27" s="60"/>
      <c r="J27" s="60"/>
      <c r="K27" s="59">
        <f>G27*VLOOKUP($H27,'[5]Data'!$A$21:$C$31,2,FALSE)*1000+SUM(I27:J27)</f>
        <v>0</v>
      </c>
      <c r="L27" s="35"/>
      <c r="M27" s="60">
        <f>G27*VLOOKUP($H27,'[5]Data'!$A$21:$C$31,2,FALSE)*VLOOKUP($H27,'[5]Data'!$A$21:$C$31,3,FALSE)+(I27*0.819+J27*0.247)/1000</f>
        <v>0</v>
      </c>
      <c r="N27" s="60"/>
      <c r="O27" s="60"/>
      <c r="P27" s="60"/>
      <c r="Q27" s="60"/>
    </row>
    <row r="28" spans="1:17" ht="15">
      <c r="A28" s="173" t="s">
        <v>77</v>
      </c>
      <c r="B28" s="173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</row>
    <row r="29" spans="1:17" ht="15">
      <c r="A29" s="60"/>
      <c r="B29" s="60"/>
      <c r="C29" s="60"/>
      <c r="D29" s="35"/>
      <c r="E29" s="35"/>
      <c r="F29" s="35"/>
      <c r="G29" s="35"/>
      <c r="H29" s="60" t="s">
        <v>17</v>
      </c>
      <c r="I29" s="60"/>
      <c r="J29" s="60"/>
      <c r="K29" s="59">
        <f>G29*VLOOKUP($H29,'[5]Data'!$A$21:$C$31,2,FALSE)*1000+SUM(I29:J29)</f>
        <v>0</v>
      </c>
      <c r="L29" s="35"/>
      <c r="M29" s="60">
        <f>G29*VLOOKUP($H29,'[5]Data'!$A$21:$C$31,2,FALSE)*VLOOKUP($H29,'[5]Data'!$A$21:$C$31,3,FALSE)+(I29*0.819+J29*0.247)/1000</f>
        <v>0</v>
      </c>
      <c r="N29" s="60"/>
      <c r="O29" s="60"/>
      <c r="P29" s="60"/>
      <c r="Q29" s="60"/>
    </row>
    <row r="30" spans="1:17" ht="15">
      <c r="A30" s="173" t="s">
        <v>77</v>
      </c>
      <c r="B30" s="173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</row>
    <row r="31" spans="1:17" ht="15">
      <c r="A31" s="60"/>
      <c r="B31" s="60"/>
      <c r="C31" s="60"/>
      <c r="D31" s="35"/>
      <c r="E31" s="35"/>
      <c r="F31" s="35"/>
      <c r="G31" s="35"/>
      <c r="H31" s="60" t="s">
        <v>17</v>
      </c>
      <c r="I31" s="60"/>
      <c r="J31" s="60"/>
      <c r="K31" s="59">
        <f>G31*VLOOKUP($H31,'[5]Data'!$A$21:$C$31,2,FALSE)*1000+SUM(I31:J31)</f>
        <v>0</v>
      </c>
      <c r="L31" s="35"/>
      <c r="M31" s="60">
        <f>G31*VLOOKUP($H31,'[5]Data'!$A$21:$C$31,2,FALSE)*VLOOKUP($H31,'[5]Data'!$A$21:$C$31,3,FALSE)+(I31*0.819+J31*0.247)/1000</f>
        <v>0</v>
      </c>
      <c r="N31" s="60"/>
      <c r="O31" s="60"/>
      <c r="P31" s="60"/>
      <c r="Q31" s="60"/>
    </row>
    <row r="32" spans="1:17" ht="15">
      <c r="A32" s="173" t="s">
        <v>77</v>
      </c>
      <c r="B32" s="173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</row>
    <row r="33" spans="1:17" ht="15">
      <c r="A33" s="60"/>
      <c r="B33" s="60"/>
      <c r="C33" s="60"/>
      <c r="D33" s="35"/>
      <c r="E33" s="35"/>
      <c r="F33" s="35"/>
      <c r="G33" s="35"/>
      <c r="H33" s="60" t="s">
        <v>17</v>
      </c>
      <c r="I33" s="60"/>
      <c r="J33" s="60"/>
      <c r="K33" s="59">
        <f>G33*VLOOKUP($H33,'[5]Data'!$A$21:$C$31,2,FALSE)*1000+SUM(I33:J33)</f>
        <v>0</v>
      </c>
      <c r="L33" s="35"/>
      <c r="M33" s="60">
        <f>G33*VLOOKUP($H33,'[5]Data'!$A$21:$C$31,2,FALSE)*VLOOKUP($H33,'[5]Data'!$A$21:$C$31,3,FALSE)+(I33*0.819+J33*0.247)/1000</f>
        <v>0</v>
      </c>
      <c r="N33" s="60"/>
      <c r="O33" s="60"/>
      <c r="P33" s="60"/>
      <c r="Q33" s="60"/>
    </row>
    <row r="34" spans="1:17" ht="15">
      <c r="A34" s="173" t="s">
        <v>77</v>
      </c>
      <c r="B34" s="173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</row>
    <row r="35" spans="1:17" ht="15">
      <c r="A35" s="60"/>
      <c r="B35" s="60"/>
      <c r="C35" s="60"/>
      <c r="D35" s="35"/>
      <c r="E35" s="35"/>
      <c r="F35" s="35"/>
      <c r="G35" s="35"/>
      <c r="H35" s="60" t="s">
        <v>17</v>
      </c>
      <c r="I35" s="60"/>
      <c r="J35" s="60"/>
      <c r="K35" s="59">
        <f>G35*VLOOKUP($H35,'[5]Data'!$A$21:$C$31,2,FALSE)*1000+SUM(I35:J35)</f>
        <v>0</v>
      </c>
      <c r="L35" s="35"/>
      <c r="M35" s="60">
        <f>G35*VLOOKUP($H35,'[5]Data'!$A$21:$C$31,2,FALSE)*VLOOKUP($H35,'[5]Data'!$A$21:$C$31,3,FALSE)+(I35*0.819+J35*0.247)/1000</f>
        <v>0</v>
      </c>
      <c r="N35" s="60"/>
      <c r="O35" s="60"/>
      <c r="P35" s="60"/>
      <c r="Q35" s="60"/>
    </row>
    <row r="36" spans="1:17" ht="15">
      <c r="A36" s="173" t="s">
        <v>77</v>
      </c>
      <c r="B36" s="173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6"/>
    </row>
    <row r="37" spans="1:17" ht="15">
      <c r="A37" s="60"/>
      <c r="B37" s="60"/>
      <c r="C37" s="60"/>
      <c r="D37" s="35"/>
      <c r="E37" s="35"/>
      <c r="F37" s="35"/>
      <c r="G37" s="35"/>
      <c r="H37" s="60" t="s">
        <v>17</v>
      </c>
      <c r="I37" s="60"/>
      <c r="J37" s="60"/>
      <c r="K37" s="59">
        <f>G37*VLOOKUP($H37,'[5]Data'!$A$21:$C$31,2,FALSE)*1000+SUM(I37:J37)</f>
        <v>0</v>
      </c>
      <c r="L37" s="35"/>
      <c r="M37" s="60">
        <f>G37*VLOOKUP($H37,'[5]Data'!$A$21:$C$31,2,FALSE)*VLOOKUP($H37,'[5]Data'!$A$21:$C$31,3,FALSE)+(I37*0.819+J37*0.247)/1000</f>
        <v>0</v>
      </c>
      <c r="N37" s="60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">
      <c r="A39" s="177" t="s">
        <v>46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</row>
    <row r="40" spans="1:17" ht="60">
      <c r="A40" s="178" t="s">
        <v>36</v>
      </c>
      <c r="B40" s="179"/>
      <c r="C40" s="179"/>
      <c r="D40" s="179"/>
      <c r="E40" s="179"/>
      <c r="F40" s="179"/>
      <c r="G40" s="180"/>
      <c r="H40" s="181" t="s">
        <v>47</v>
      </c>
      <c r="I40" s="182"/>
      <c r="J40" s="182"/>
      <c r="K40" s="182"/>
      <c r="L40" s="179" t="s">
        <v>58</v>
      </c>
      <c r="M40" s="180"/>
      <c r="N40" s="68" t="s">
        <v>35</v>
      </c>
      <c r="O40" s="178" t="s">
        <v>4</v>
      </c>
      <c r="P40" s="179"/>
      <c r="Q40" s="180"/>
    </row>
    <row r="41" spans="1:17" ht="15">
      <c r="A41" s="123" t="s">
        <v>25</v>
      </c>
      <c r="B41" s="124"/>
      <c r="C41" s="124"/>
      <c r="D41" s="124"/>
      <c r="E41" s="124"/>
      <c r="F41" s="124"/>
      <c r="G41" s="125"/>
      <c r="H41" s="183"/>
      <c r="I41" s="184"/>
      <c r="J41" s="184"/>
      <c r="K41" s="185"/>
      <c r="L41" s="123"/>
      <c r="M41" s="125"/>
      <c r="N41" s="189"/>
      <c r="O41" s="118"/>
      <c r="P41" s="118"/>
      <c r="Q41" s="118"/>
    </row>
    <row r="42" spans="1:17" ht="15">
      <c r="A42" s="126"/>
      <c r="B42" s="127"/>
      <c r="C42" s="127"/>
      <c r="D42" s="127"/>
      <c r="E42" s="127"/>
      <c r="F42" s="127"/>
      <c r="G42" s="128"/>
      <c r="H42" s="186"/>
      <c r="I42" s="187"/>
      <c r="J42" s="187"/>
      <c r="K42" s="188"/>
      <c r="L42" s="126"/>
      <c r="M42" s="128"/>
      <c r="N42" s="189"/>
      <c r="O42" s="118"/>
      <c r="P42" s="118"/>
      <c r="Q42" s="118"/>
    </row>
    <row r="43" spans="1:17" ht="15">
      <c r="A43" s="118" t="s">
        <v>26</v>
      </c>
      <c r="B43" s="118"/>
      <c r="C43" s="118"/>
      <c r="D43" s="118"/>
      <c r="E43" s="118"/>
      <c r="F43" s="118"/>
      <c r="G43" s="118"/>
      <c r="H43" s="183"/>
      <c r="I43" s="184"/>
      <c r="J43" s="184"/>
      <c r="K43" s="185"/>
      <c r="L43" s="123"/>
      <c r="M43" s="125"/>
      <c r="N43" s="189"/>
      <c r="O43" s="118"/>
      <c r="P43" s="118"/>
      <c r="Q43" s="118"/>
    </row>
    <row r="44" spans="1:17" ht="15">
      <c r="A44" s="118"/>
      <c r="B44" s="118"/>
      <c r="C44" s="118"/>
      <c r="D44" s="118"/>
      <c r="E44" s="118"/>
      <c r="F44" s="118"/>
      <c r="G44" s="118"/>
      <c r="H44" s="186"/>
      <c r="I44" s="187"/>
      <c r="J44" s="187"/>
      <c r="K44" s="188"/>
      <c r="L44" s="126"/>
      <c r="M44" s="128"/>
      <c r="N44" s="189"/>
      <c r="O44" s="118"/>
      <c r="P44" s="118"/>
      <c r="Q44" s="118"/>
    </row>
    <row r="45" spans="1:17" ht="15">
      <c r="A45" s="118" t="s">
        <v>27</v>
      </c>
      <c r="B45" s="118"/>
      <c r="C45" s="118"/>
      <c r="D45" s="118"/>
      <c r="E45" s="118"/>
      <c r="F45" s="118"/>
      <c r="G45" s="118"/>
      <c r="H45" s="183"/>
      <c r="I45" s="184"/>
      <c r="J45" s="184"/>
      <c r="K45" s="185"/>
      <c r="L45" s="123"/>
      <c r="M45" s="125"/>
      <c r="N45" s="189"/>
      <c r="O45" s="118"/>
      <c r="P45" s="118"/>
      <c r="Q45" s="118"/>
    </row>
    <row r="46" spans="1:17" ht="15">
      <c r="A46" s="118"/>
      <c r="B46" s="118"/>
      <c r="C46" s="118"/>
      <c r="D46" s="118"/>
      <c r="E46" s="118"/>
      <c r="F46" s="118"/>
      <c r="G46" s="118"/>
      <c r="H46" s="186"/>
      <c r="I46" s="187"/>
      <c r="J46" s="187"/>
      <c r="K46" s="188"/>
      <c r="L46" s="126"/>
      <c r="M46" s="128"/>
      <c r="N46" s="189"/>
      <c r="O46" s="118"/>
      <c r="P46" s="118"/>
      <c r="Q46" s="118"/>
    </row>
    <row r="47" spans="1:17" ht="15">
      <c r="A47" s="118" t="s">
        <v>28</v>
      </c>
      <c r="B47" s="118"/>
      <c r="C47" s="118"/>
      <c r="D47" s="118"/>
      <c r="E47" s="118"/>
      <c r="F47" s="118"/>
      <c r="G47" s="118"/>
      <c r="H47" s="183"/>
      <c r="I47" s="184"/>
      <c r="J47" s="184"/>
      <c r="K47" s="185"/>
      <c r="L47" s="123"/>
      <c r="M47" s="125"/>
      <c r="N47" s="189"/>
      <c r="O47" s="118"/>
      <c r="P47" s="118"/>
      <c r="Q47" s="118"/>
    </row>
    <row r="48" spans="1:17" ht="15">
      <c r="A48" s="118"/>
      <c r="B48" s="118"/>
      <c r="C48" s="118"/>
      <c r="D48" s="118"/>
      <c r="E48" s="118"/>
      <c r="F48" s="118"/>
      <c r="G48" s="118"/>
      <c r="H48" s="186"/>
      <c r="I48" s="187"/>
      <c r="J48" s="187"/>
      <c r="K48" s="188"/>
      <c r="L48" s="126"/>
      <c r="M48" s="128"/>
      <c r="N48" s="189"/>
      <c r="O48" s="118"/>
      <c r="P48" s="118"/>
      <c r="Q48" s="118"/>
    </row>
    <row r="49" spans="1:17" ht="15">
      <c r="A49" s="118" t="s">
        <v>29</v>
      </c>
      <c r="B49" s="118"/>
      <c r="C49" s="118"/>
      <c r="D49" s="118"/>
      <c r="E49" s="118"/>
      <c r="F49" s="118"/>
      <c r="G49" s="118"/>
      <c r="H49" s="183"/>
      <c r="I49" s="184"/>
      <c r="J49" s="184"/>
      <c r="K49" s="185"/>
      <c r="L49" s="123"/>
      <c r="M49" s="125"/>
      <c r="N49" s="189"/>
      <c r="O49" s="118"/>
      <c r="P49" s="118"/>
      <c r="Q49" s="118"/>
    </row>
    <row r="50" spans="1:17" ht="15">
      <c r="A50" s="118"/>
      <c r="B50" s="118"/>
      <c r="C50" s="118"/>
      <c r="D50" s="118"/>
      <c r="E50" s="118"/>
      <c r="F50" s="118"/>
      <c r="G50" s="118"/>
      <c r="H50" s="186"/>
      <c r="I50" s="187"/>
      <c r="J50" s="187"/>
      <c r="K50" s="188"/>
      <c r="L50" s="126"/>
      <c r="M50" s="128"/>
      <c r="N50" s="189"/>
      <c r="O50" s="118"/>
      <c r="P50" s="118"/>
      <c r="Q50" s="118"/>
    </row>
    <row r="51" spans="1:17" ht="15">
      <c r="A51" s="118" t="s">
        <v>30</v>
      </c>
      <c r="B51" s="118"/>
      <c r="C51" s="118"/>
      <c r="D51" s="118"/>
      <c r="E51" s="118"/>
      <c r="F51" s="118"/>
      <c r="G51" s="118"/>
      <c r="H51" s="183"/>
      <c r="I51" s="184"/>
      <c r="J51" s="184"/>
      <c r="K51" s="185"/>
      <c r="L51" s="123"/>
      <c r="M51" s="125"/>
      <c r="N51" s="189"/>
      <c r="O51" s="118"/>
      <c r="P51" s="118"/>
      <c r="Q51" s="118"/>
    </row>
    <row r="52" spans="1:17" ht="15">
      <c r="A52" s="118"/>
      <c r="B52" s="118"/>
      <c r="C52" s="118"/>
      <c r="D52" s="118"/>
      <c r="E52" s="118"/>
      <c r="F52" s="118"/>
      <c r="G52" s="118"/>
      <c r="H52" s="186"/>
      <c r="I52" s="187"/>
      <c r="J52" s="187"/>
      <c r="K52" s="188"/>
      <c r="L52" s="126"/>
      <c r="M52" s="128"/>
      <c r="N52" s="189"/>
      <c r="O52" s="118"/>
      <c r="P52" s="118"/>
      <c r="Q52" s="118"/>
    </row>
    <row r="53" spans="1:17" ht="15">
      <c r="A53" s="118" t="s">
        <v>31</v>
      </c>
      <c r="B53" s="118"/>
      <c r="C53" s="118"/>
      <c r="D53" s="118"/>
      <c r="E53" s="118"/>
      <c r="F53" s="118"/>
      <c r="G53" s="118"/>
      <c r="H53" s="183"/>
      <c r="I53" s="184"/>
      <c r="J53" s="184"/>
      <c r="K53" s="185"/>
      <c r="L53" s="123"/>
      <c r="M53" s="125"/>
      <c r="N53" s="189"/>
      <c r="O53" s="118"/>
      <c r="P53" s="118"/>
      <c r="Q53" s="118"/>
    </row>
    <row r="54" spans="1:17" ht="15">
      <c r="A54" s="118"/>
      <c r="B54" s="118"/>
      <c r="C54" s="118"/>
      <c r="D54" s="118"/>
      <c r="E54" s="118"/>
      <c r="F54" s="118"/>
      <c r="G54" s="118"/>
      <c r="H54" s="186"/>
      <c r="I54" s="187"/>
      <c r="J54" s="187"/>
      <c r="K54" s="188"/>
      <c r="L54" s="126"/>
      <c r="M54" s="128"/>
      <c r="N54" s="189"/>
      <c r="O54" s="118"/>
      <c r="P54" s="118"/>
      <c r="Q54" s="118"/>
    </row>
    <row r="55" spans="1:17" ht="15">
      <c r="A55" s="118" t="s">
        <v>32</v>
      </c>
      <c r="B55" s="118"/>
      <c r="C55" s="118"/>
      <c r="D55" s="118"/>
      <c r="E55" s="118"/>
      <c r="F55" s="118"/>
      <c r="G55" s="118"/>
      <c r="H55" s="183"/>
      <c r="I55" s="184"/>
      <c r="J55" s="184"/>
      <c r="K55" s="185"/>
      <c r="L55" s="123"/>
      <c r="M55" s="125"/>
      <c r="N55" s="189"/>
      <c r="O55" s="118"/>
      <c r="P55" s="118"/>
      <c r="Q55" s="118"/>
    </row>
    <row r="56" spans="1:17" ht="15">
      <c r="A56" s="118"/>
      <c r="B56" s="118"/>
      <c r="C56" s="118"/>
      <c r="D56" s="118"/>
      <c r="E56" s="118"/>
      <c r="F56" s="118"/>
      <c r="G56" s="118"/>
      <c r="H56" s="186"/>
      <c r="I56" s="187"/>
      <c r="J56" s="187"/>
      <c r="K56" s="188"/>
      <c r="L56" s="126"/>
      <c r="M56" s="128"/>
      <c r="N56" s="189"/>
      <c r="O56" s="118"/>
      <c r="P56" s="118"/>
      <c r="Q56" s="118"/>
    </row>
    <row r="57" spans="1:17" ht="15">
      <c r="A57" s="69"/>
      <c r="B57" s="70"/>
      <c r="C57" s="70"/>
      <c r="D57" s="70"/>
      <c r="E57" s="70"/>
      <c r="F57" s="70"/>
      <c r="G57" s="70"/>
      <c r="H57" s="71"/>
      <c r="I57" s="71"/>
      <c r="J57" s="71"/>
      <c r="K57" s="71"/>
      <c r="L57" s="72"/>
      <c r="M57" s="72"/>
      <c r="N57" s="73"/>
      <c r="O57" s="74"/>
      <c r="P57" s="74"/>
      <c r="Q57" s="75"/>
    </row>
    <row r="58" spans="1:17" ht="15">
      <c r="A58" s="190" t="s">
        <v>59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76"/>
      <c r="P58" s="76"/>
      <c r="Q58" s="76"/>
    </row>
    <row r="59" spans="1:14" ht="15">
      <c r="A59" s="182" t="s">
        <v>33</v>
      </c>
      <c r="B59" s="182"/>
      <c r="C59" s="182"/>
      <c r="D59" s="183" t="s">
        <v>37</v>
      </c>
      <c r="E59" s="184"/>
      <c r="F59" s="184"/>
      <c r="G59" s="185"/>
      <c r="H59" s="182" t="s">
        <v>38</v>
      </c>
      <c r="I59" s="182"/>
      <c r="J59" s="191" t="s">
        <v>62</v>
      </c>
      <c r="K59" s="192"/>
      <c r="L59" s="182" t="s">
        <v>66</v>
      </c>
      <c r="M59" s="182"/>
      <c r="N59" s="182"/>
    </row>
    <row r="60" spans="1:14" ht="15">
      <c r="A60" s="182"/>
      <c r="B60" s="182"/>
      <c r="C60" s="182"/>
      <c r="D60" s="186"/>
      <c r="E60" s="187"/>
      <c r="F60" s="187"/>
      <c r="G60" s="188"/>
      <c r="H60" s="182"/>
      <c r="I60" s="182"/>
      <c r="J60" s="77" t="s">
        <v>60</v>
      </c>
      <c r="K60" s="77" t="s">
        <v>61</v>
      </c>
      <c r="L60" s="182"/>
      <c r="M60" s="182"/>
      <c r="N60" s="182"/>
    </row>
    <row r="61" spans="1:14" ht="15">
      <c r="A61" s="105" t="s">
        <v>63</v>
      </c>
      <c r="B61" s="105"/>
      <c r="C61" s="105"/>
      <c r="D61" s="150">
        <v>14695</v>
      </c>
      <c r="E61" s="151"/>
      <c r="F61" s="151"/>
      <c r="G61" s="152"/>
      <c r="H61" s="119"/>
      <c r="I61" s="119"/>
      <c r="J61" s="78">
        <f>D61*0.06</f>
        <v>881.6999999999999</v>
      </c>
      <c r="K61" s="78"/>
      <c r="L61" s="99"/>
      <c r="M61" s="99"/>
      <c r="N61" s="99"/>
    </row>
    <row r="62" spans="1:14" ht="15">
      <c r="A62" s="105" t="s">
        <v>64</v>
      </c>
      <c r="B62" s="105"/>
      <c r="C62" s="105"/>
      <c r="D62" s="150">
        <v>2200</v>
      </c>
      <c r="E62" s="151"/>
      <c r="F62" s="151"/>
      <c r="G62" s="152"/>
      <c r="H62" s="119"/>
      <c r="I62" s="119"/>
      <c r="J62" s="78"/>
      <c r="K62" s="78">
        <f>D62*0.07</f>
        <v>154.00000000000003</v>
      </c>
      <c r="L62" s="99"/>
      <c r="M62" s="99"/>
      <c r="N62" s="99"/>
    </row>
    <row r="64" spans="1:17" ht="15">
      <c r="A64" s="193" t="s">
        <v>65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</row>
    <row r="65" spans="1:17" ht="60">
      <c r="A65" s="191" t="s">
        <v>36</v>
      </c>
      <c r="B65" s="194"/>
      <c r="C65" s="194"/>
      <c r="D65" s="194"/>
      <c r="E65" s="194"/>
      <c r="F65" s="194"/>
      <c r="G65" s="192"/>
      <c r="H65" s="181" t="s">
        <v>67</v>
      </c>
      <c r="I65" s="181"/>
      <c r="J65" s="181"/>
      <c r="K65" s="181"/>
      <c r="L65" s="181" t="s">
        <v>58</v>
      </c>
      <c r="M65" s="181"/>
      <c r="N65" s="68" t="s">
        <v>35</v>
      </c>
      <c r="O65" s="181" t="s">
        <v>66</v>
      </c>
      <c r="P65" s="181"/>
      <c r="Q65" s="181"/>
    </row>
    <row r="66" spans="1:17" ht="15">
      <c r="A66" s="143"/>
      <c r="B66" s="143"/>
      <c r="C66" s="143"/>
      <c r="D66" s="143"/>
      <c r="E66" s="143"/>
      <c r="F66" s="143"/>
      <c r="G66" s="143"/>
      <c r="H66" s="181"/>
      <c r="I66" s="181"/>
      <c r="J66" s="181"/>
      <c r="K66" s="181"/>
      <c r="L66" s="143"/>
      <c r="M66" s="143"/>
      <c r="N66" s="60"/>
      <c r="O66" s="143"/>
      <c r="P66" s="143"/>
      <c r="Q66" s="143"/>
    </row>
    <row r="67" spans="1:17" ht="15">
      <c r="A67" s="143"/>
      <c r="B67" s="143"/>
      <c r="C67" s="143"/>
      <c r="D67" s="143"/>
      <c r="E67" s="143"/>
      <c r="F67" s="143"/>
      <c r="G67" s="143"/>
      <c r="H67" s="181"/>
      <c r="I67" s="181"/>
      <c r="J67" s="181"/>
      <c r="K67" s="181"/>
      <c r="L67" s="143"/>
      <c r="M67" s="143"/>
      <c r="N67" s="60"/>
      <c r="O67" s="143"/>
      <c r="P67" s="143"/>
      <c r="Q67" s="143"/>
    </row>
    <row r="68" spans="1:17" ht="15">
      <c r="A68" s="143"/>
      <c r="B68" s="143"/>
      <c r="C68" s="143"/>
      <c r="D68" s="143"/>
      <c r="E68" s="143"/>
      <c r="F68" s="143"/>
      <c r="G68" s="143"/>
      <c r="H68" s="181"/>
      <c r="I68" s="181"/>
      <c r="J68" s="181"/>
      <c r="K68" s="181"/>
      <c r="L68" s="143"/>
      <c r="M68" s="143"/>
      <c r="N68" s="60"/>
      <c r="O68" s="143"/>
      <c r="P68" s="143"/>
      <c r="Q68" s="143"/>
    </row>
    <row r="69" spans="1:17" ht="15">
      <c r="A69" s="143"/>
      <c r="B69" s="143"/>
      <c r="C69" s="143"/>
      <c r="D69" s="143"/>
      <c r="E69" s="143"/>
      <c r="F69" s="143"/>
      <c r="G69" s="143"/>
      <c r="H69" s="181"/>
      <c r="I69" s="181"/>
      <c r="J69" s="181"/>
      <c r="K69" s="181"/>
      <c r="L69" s="143"/>
      <c r="M69" s="143"/>
      <c r="N69" s="60"/>
      <c r="O69" s="143"/>
      <c r="P69" s="143"/>
      <c r="Q69" s="143"/>
    </row>
    <row r="70" spans="1:17" ht="15">
      <c r="A70" s="143"/>
      <c r="B70" s="143"/>
      <c r="C70" s="143"/>
      <c r="D70" s="143"/>
      <c r="E70" s="143"/>
      <c r="F70" s="143"/>
      <c r="G70" s="143"/>
      <c r="H70" s="181"/>
      <c r="I70" s="181"/>
      <c r="J70" s="181"/>
      <c r="K70" s="181"/>
      <c r="L70" s="143"/>
      <c r="M70" s="143"/>
      <c r="N70" s="60"/>
      <c r="O70" s="143"/>
      <c r="P70" s="143"/>
      <c r="Q70" s="143"/>
    </row>
    <row r="71" spans="1:17" ht="15">
      <c r="A71" s="143"/>
      <c r="B71" s="143"/>
      <c r="C71" s="143"/>
      <c r="D71" s="143"/>
      <c r="E71" s="143"/>
      <c r="F71" s="143"/>
      <c r="G71" s="143"/>
      <c r="H71" s="181"/>
      <c r="I71" s="181"/>
      <c r="J71" s="181"/>
      <c r="K71" s="181"/>
      <c r="L71" s="143"/>
      <c r="M71" s="143"/>
      <c r="N71" s="60"/>
      <c r="O71" s="143"/>
      <c r="P71" s="143"/>
      <c r="Q71" s="143"/>
    </row>
    <row r="72" spans="1:17" ht="15">
      <c r="A72" s="143"/>
      <c r="B72" s="143"/>
      <c r="C72" s="143"/>
      <c r="D72" s="143"/>
      <c r="E72" s="143"/>
      <c r="F72" s="143"/>
      <c r="G72" s="143"/>
      <c r="H72" s="181"/>
      <c r="I72" s="181"/>
      <c r="J72" s="181"/>
      <c r="K72" s="181"/>
      <c r="L72" s="143"/>
      <c r="M72" s="143"/>
      <c r="N72" s="60"/>
      <c r="O72" s="143"/>
      <c r="P72" s="143"/>
      <c r="Q72" s="143"/>
    </row>
    <row r="73" spans="1:17" ht="15">
      <c r="A73" s="143"/>
      <c r="B73" s="143"/>
      <c r="C73" s="143"/>
      <c r="D73" s="143"/>
      <c r="E73" s="143"/>
      <c r="F73" s="143"/>
      <c r="G73" s="143"/>
      <c r="H73" s="181"/>
      <c r="I73" s="181"/>
      <c r="J73" s="181"/>
      <c r="K73" s="181"/>
      <c r="L73" s="143"/>
      <c r="M73" s="143"/>
      <c r="N73" s="60"/>
      <c r="O73" s="143"/>
      <c r="P73" s="143"/>
      <c r="Q73" s="143"/>
    </row>
    <row r="74" spans="1:17" ht="15">
      <c r="A74" s="143"/>
      <c r="B74" s="143"/>
      <c r="C74" s="143"/>
      <c r="D74" s="143"/>
      <c r="E74" s="143"/>
      <c r="F74" s="143"/>
      <c r="G74" s="143"/>
      <c r="H74" s="181"/>
      <c r="I74" s="181"/>
      <c r="J74" s="181"/>
      <c r="K74" s="181"/>
      <c r="L74" s="143"/>
      <c r="M74" s="143"/>
      <c r="N74" s="60"/>
      <c r="O74" s="143"/>
      <c r="P74" s="143"/>
      <c r="Q74" s="143"/>
    </row>
    <row r="75" spans="1:17" ht="15">
      <c r="A75" s="143"/>
      <c r="B75" s="143"/>
      <c r="C75" s="143"/>
      <c r="D75" s="143"/>
      <c r="E75" s="143"/>
      <c r="F75" s="143"/>
      <c r="G75" s="143"/>
      <c r="H75" s="181"/>
      <c r="I75" s="181"/>
      <c r="J75" s="181"/>
      <c r="K75" s="181"/>
      <c r="L75" s="143"/>
      <c r="M75" s="143"/>
      <c r="N75" s="60"/>
      <c r="O75" s="143"/>
      <c r="P75" s="143"/>
      <c r="Q75" s="143"/>
    </row>
    <row r="76" spans="1:17" ht="15">
      <c r="A76" s="143"/>
      <c r="B76" s="143"/>
      <c r="C76" s="143"/>
      <c r="D76" s="143"/>
      <c r="E76" s="143"/>
      <c r="F76" s="143"/>
      <c r="G76" s="143"/>
      <c r="H76" s="181"/>
      <c r="I76" s="181"/>
      <c r="J76" s="181"/>
      <c r="K76" s="181"/>
      <c r="L76" s="143"/>
      <c r="M76" s="143"/>
      <c r="N76" s="60"/>
      <c r="O76" s="143"/>
      <c r="P76" s="143"/>
      <c r="Q76" s="143"/>
    </row>
    <row r="80" spans="8:13" ht="15">
      <c r="H80" s="79" t="s">
        <v>165</v>
      </c>
      <c r="M80" s="79" t="s">
        <v>120</v>
      </c>
    </row>
    <row r="81" ht="15">
      <c r="H81" s="55"/>
    </row>
    <row r="82" spans="8:13" ht="15">
      <c r="H82" t="s">
        <v>121</v>
      </c>
      <c r="M82" s="56" t="s">
        <v>179</v>
      </c>
    </row>
    <row r="84" ht="15">
      <c r="M84" t="s">
        <v>122</v>
      </c>
    </row>
  </sheetData>
  <sheetProtection/>
  <mergeCells count="170">
    <mergeCell ref="A2:P2"/>
    <mergeCell ref="A3:P3"/>
    <mergeCell ref="A4:O4"/>
    <mergeCell ref="A5:B5"/>
    <mergeCell ref="C5:E5"/>
    <mergeCell ref="G5:H5"/>
    <mergeCell ref="I5:K5"/>
    <mergeCell ref="A6:B6"/>
    <mergeCell ref="C6:E6"/>
    <mergeCell ref="G6:J6"/>
    <mergeCell ref="K6:N6"/>
    <mergeCell ref="A7:B7"/>
    <mergeCell ref="C7:H7"/>
    <mergeCell ref="I7:K7"/>
    <mergeCell ref="L7:O7"/>
    <mergeCell ref="A8:B8"/>
    <mergeCell ref="C8:H8"/>
    <mergeCell ref="I8:K8"/>
    <mergeCell ref="L8:O8"/>
    <mergeCell ref="A9:B9"/>
    <mergeCell ref="C9:K9"/>
    <mergeCell ref="L9:M9"/>
    <mergeCell ref="N9:O9"/>
    <mergeCell ref="A12:Q12"/>
    <mergeCell ref="A13:A16"/>
    <mergeCell ref="B13:B16"/>
    <mergeCell ref="C13:C16"/>
    <mergeCell ref="D13:D16"/>
    <mergeCell ref="E13:E16"/>
    <mergeCell ref="F13:F16"/>
    <mergeCell ref="G13:M13"/>
    <mergeCell ref="N13:N16"/>
    <mergeCell ref="O13:O16"/>
    <mergeCell ref="P13:P16"/>
    <mergeCell ref="Q13:Q16"/>
    <mergeCell ref="G14:H15"/>
    <mergeCell ref="I14:J14"/>
    <mergeCell ref="K14:K16"/>
    <mergeCell ref="L14:L16"/>
    <mergeCell ref="M14:M16"/>
    <mergeCell ref="I15:I16"/>
    <mergeCell ref="J15:J16"/>
    <mergeCell ref="A18:B18"/>
    <mergeCell ref="C18:Q18"/>
    <mergeCell ref="A20:B20"/>
    <mergeCell ref="C20:Q20"/>
    <mergeCell ref="A22:B22"/>
    <mergeCell ref="C22:Q22"/>
    <mergeCell ref="A24:B24"/>
    <mergeCell ref="C24:Q24"/>
    <mergeCell ref="A26:B26"/>
    <mergeCell ref="C26:Q26"/>
    <mergeCell ref="A28:B28"/>
    <mergeCell ref="C28:Q28"/>
    <mergeCell ref="A30:B30"/>
    <mergeCell ref="C30:Q30"/>
    <mergeCell ref="A32:B32"/>
    <mergeCell ref="C32:Q32"/>
    <mergeCell ref="A34:B34"/>
    <mergeCell ref="C34:Q34"/>
    <mergeCell ref="A36:B36"/>
    <mergeCell ref="C36:Q36"/>
    <mergeCell ref="A39:Q39"/>
    <mergeCell ref="A40:G40"/>
    <mergeCell ref="H40:K40"/>
    <mergeCell ref="L40:M40"/>
    <mergeCell ref="O40:Q40"/>
    <mergeCell ref="A41:G42"/>
    <mergeCell ref="H41:K42"/>
    <mergeCell ref="L41:M42"/>
    <mergeCell ref="N41:N42"/>
    <mergeCell ref="O41:Q42"/>
    <mergeCell ref="A43:G44"/>
    <mergeCell ref="H43:K44"/>
    <mergeCell ref="L43:M44"/>
    <mergeCell ref="N43:N44"/>
    <mergeCell ref="O43:Q44"/>
    <mergeCell ref="A45:G46"/>
    <mergeCell ref="H45:K46"/>
    <mergeCell ref="L45:M46"/>
    <mergeCell ref="N45:N46"/>
    <mergeCell ref="O45:Q46"/>
    <mergeCell ref="A47:G48"/>
    <mergeCell ref="H47:K48"/>
    <mergeCell ref="L47:M48"/>
    <mergeCell ref="N47:N48"/>
    <mergeCell ref="O47:Q48"/>
    <mergeCell ref="A49:G50"/>
    <mergeCell ref="H49:K50"/>
    <mergeCell ref="L49:M50"/>
    <mergeCell ref="N49:N50"/>
    <mergeCell ref="O49:Q50"/>
    <mergeCell ref="A51:G52"/>
    <mergeCell ref="H51:K52"/>
    <mergeCell ref="L51:M52"/>
    <mergeCell ref="N51:N52"/>
    <mergeCell ref="O51:Q52"/>
    <mergeCell ref="A53:G54"/>
    <mergeCell ref="H53:K54"/>
    <mergeCell ref="L53:M54"/>
    <mergeCell ref="N53:N54"/>
    <mergeCell ref="O53:Q54"/>
    <mergeCell ref="A55:G56"/>
    <mergeCell ref="H55:K56"/>
    <mergeCell ref="L55:M56"/>
    <mergeCell ref="N55:N56"/>
    <mergeCell ref="O55:Q56"/>
    <mergeCell ref="A58:N58"/>
    <mergeCell ref="A59:C60"/>
    <mergeCell ref="D59:G60"/>
    <mergeCell ref="H59:I60"/>
    <mergeCell ref="J59:K59"/>
    <mergeCell ref="L59:N60"/>
    <mergeCell ref="A61:C61"/>
    <mergeCell ref="D61:G61"/>
    <mergeCell ref="H61:I61"/>
    <mergeCell ref="L61:N61"/>
    <mergeCell ref="A62:C62"/>
    <mergeCell ref="D62:G62"/>
    <mergeCell ref="H62:I62"/>
    <mergeCell ref="L62:N62"/>
    <mergeCell ref="A64:Q64"/>
    <mergeCell ref="A65:G65"/>
    <mergeCell ref="H65:K65"/>
    <mergeCell ref="L65:M65"/>
    <mergeCell ref="O65:Q65"/>
    <mergeCell ref="A66:G66"/>
    <mergeCell ref="H66:K66"/>
    <mergeCell ref="L66:M66"/>
    <mergeCell ref="O66:Q66"/>
    <mergeCell ref="A67:G67"/>
    <mergeCell ref="H67:K67"/>
    <mergeCell ref="L67:M67"/>
    <mergeCell ref="O67:Q67"/>
    <mergeCell ref="A68:G68"/>
    <mergeCell ref="H68:K68"/>
    <mergeCell ref="L68:M68"/>
    <mergeCell ref="O68:Q68"/>
    <mergeCell ref="A69:G69"/>
    <mergeCell ref="H69:K69"/>
    <mergeCell ref="L69:M69"/>
    <mergeCell ref="O69:Q69"/>
    <mergeCell ref="A70:G70"/>
    <mergeCell ref="H70:K70"/>
    <mergeCell ref="L70:M70"/>
    <mergeCell ref="O70:Q70"/>
    <mergeCell ref="A71:G71"/>
    <mergeCell ref="H71:K71"/>
    <mergeCell ref="L71:M71"/>
    <mergeCell ref="O71:Q71"/>
    <mergeCell ref="A72:G72"/>
    <mergeCell ref="H72:K72"/>
    <mergeCell ref="L72:M72"/>
    <mergeCell ref="O72:Q72"/>
    <mergeCell ref="A73:G73"/>
    <mergeCell ref="H73:K73"/>
    <mergeCell ref="L73:M73"/>
    <mergeCell ref="O73:Q73"/>
    <mergeCell ref="A74:G74"/>
    <mergeCell ref="H74:K74"/>
    <mergeCell ref="L74:M74"/>
    <mergeCell ref="O74:Q74"/>
    <mergeCell ref="A75:G75"/>
    <mergeCell ref="H75:K75"/>
    <mergeCell ref="L75:M75"/>
    <mergeCell ref="O75:Q75"/>
    <mergeCell ref="A76:G76"/>
    <mergeCell ref="H76:K76"/>
    <mergeCell ref="L76:M76"/>
    <mergeCell ref="O76:Q76"/>
  </mergeCells>
  <dataValidations count="6">
    <dataValidation type="list" allowBlank="1" showInputMessage="1" showErrorMessage="1" sqref="C19 C21 C23 C25 C27 C29 C31 C33 C35 C37">
      <formula1>ти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41:K57">
      <formula1>НПДЕВИ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48</v>
      </c>
      <c r="D1" s="19" t="s">
        <v>68</v>
      </c>
    </row>
    <row r="2" spans="1:4" ht="153.75" customHeight="1">
      <c r="A2" s="19" t="s">
        <v>49</v>
      </c>
      <c r="D2" s="27" t="s">
        <v>69</v>
      </c>
    </row>
    <row r="3" spans="1:4" ht="168.75" customHeight="1">
      <c r="A3" s="19" t="s">
        <v>50</v>
      </c>
      <c r="D3" s="27" t="s">
        <v>70</v>
      </c>
    </row>
    <row r="4" spans="1:4" ht="120">
      <c r="A4" s="19" t="s">
        <v>51</v>
      </c>
      <c r="D4" s="27" t="s">
        <v>71</v>
      </c>
    </row>
    <row r="5" spans="1:4" ht="127.5" customHeight="1">
      <c r="A5" s="19" t="s">
        <v>52</v>
      </c>
      <c r="D5" s="27" t="s">
        <v>72</v>
      </c>
    </row>
    <row r="6" ht="195">
      <c r="A6" s="19" t="s">
        <v>53</v>
      </c>
    </row>
    <row r="7" ht="171.75" customHeight="1">
      <c r="A7" s="19" t="s">
        <v>54</v>
      </c>
    </row>
    <row r="8" ht="180.75" customHeight="1">
      <c r="A8" s="19" t="s">
        <v>55</v>
      </c>
    </row>
    <row r="9" ht="180">
      <c r="A9" s="19" t="s">
        <v>56</v>
      </c>
    </row>
    <row r="10" ht="258" customHeight="1">
      <c r="A10" s="19" t="s">
        <v>57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Потребител на Windows</cp:lastModifiedBy>
  <cp:lastPrinted>2019-02-13T12:38:36Z</cp:lastPrinted>
  <dcterms:created xsi:type="dcterms:W3CDTF">2016-09-16T07:06:44Z</dcterms:created>
  <dcterms:modified xsi:type="dcterms:W3CDTF">2019-03-25T08:01:22Z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